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tables/table5.xml" ContentType="application/vnd.openxmlformats-officedocument.spreadsheetml.table+xml"/>
  <Override PartName="/xl/drawings/drawing9.xml" ContentType="application/vnd.openxmlformats-officedocument.drawing+xml"/>
  <Override PartName="/xl/tables/table6.xml" ContentType="application/vnd.openxmlformats-officedocument.spreadsheetml.table+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9.xml" ContentType="application/vnd.openxmlformats-officedocument.spreadsheetml.tab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uarios\brenda.figueroa\Escritorio\Informe CTI_2018\IGECTI 2018_Completo_Preliminar 3\Versión integrada 4\Anexos estadísticos\Finales_Mejoras\"/>
    </mc:Choice>
  </mc:AlternateContent>
  <bookViews>
    <workbookView xWindow="-120" yWindow="-120" windowWidth="20730" windowHeight="11160" tabRatio="821"/>
  </bookViews>
  <sheets>
    <sheet name="INDICE" sheetId="38" r:id="rId1"/>
    <sheet name="III.1" sheetId="2" r:id="rId2"/>
    <sheet name="III.2" sheetId="4" r:id="rId3"/>
    <sheet name="III.3" sheetId="5" r:id="rId4"/>
    <sheet name="III.4" sheetId="6" r:id="rId5"/>
    <sheet name="III.5" sheetId="7" r:id="rId6"/>
    <sheet name="III.6" sheetId="8" r:id="rId7"/>
    <sheet name="III.7" sheetId="9" r:id="rId8"/>
    <sheet name="III.8" sheetId="10" r:id="rId9"/>
    <sheet name="III.9" sheetId="11" r:id="rId10"/>
    <sheet name="III.10" sheetId="16" r:id="rId11"/>
    <sheet name="III.11" sheetId="37" r:id="rId12"/>
    <sheet name="III.12" sheetId="13" r:id="rId13"/>
    <sheet name="III.13" sheetId="14" r:id="rId14"/>
    <sheet name="III.14" sheetId="15" r:id="rId15"/>
    <sheet name="III.15" sheetId="39" r:id="rId16"/>
    <sheet name="III.16" sheetId="40" r:id="rId17"/>
    <sheet name="III.17" sheetId="41" r:id="rId18"/>
    <sheet name="III.18" sheetId="42" r:id="rId19"/>
    <sheet name="III.19" sheetId="43" r:id="rId20"/>
    <sheet name="III.20" sheetId="44" r:id="rId21"/>
    <sheet name="III.21" sheetId="45" r:id="rId22"/>
    <sheet name="III.22" sheetId="46" r:id="rId23"/>
    <sheet name="III.23" sheetId="54" r:id="rId24"/>
    <sheet name="III.24" sheetId="55" r:id="rId25"/>
    <sheet name="III.25" sheetId="56" r:id="rId26"/>
    <sheet name="III.26" sheetId="57" r:id="rId27"/>
    <sheet name="III.27" sheetId="58" r:id="rId28"/>
    <sheet name="III.28" sheetId="59" r:id="rId29"/>
    <sheet name="III.29" sheetId="61" r:id="rId30"/>
    <sheet name="III.30" sheetId="62" r:id="rId31"/>
    <sheet name="III.31" sheetId="63" r:id="rId32"/>
    <sheet name="III.32" sheetId="64" r:id="rId33"/>
    <sheet name="III.33" sheetId="65" r:id="rId34"/>
    <sheet name="III.34" sheetId="66" r:id="rId35"/>
    <sheet name="III.35" sheetId="67" r:id="rId36"/>
    <sheet name="III.36" sheetId="68" r:id="rId37"/>
  </sheets>
  <externalReferences>
    <externalReference r:id="rId38"/>
  </externalReferences>
  <definedNames>
    <definedName name="_xlnm._FilterDatabase" localSheetId="24" hidden="1">III.24!$B$7:$H$56</definedName>
    <definedName name="_xlnm._FilterDatabase" localSheetId="25" hidden="1">III.25!$B$7:$H$49</definedName>
    <definedName name="_xlnm._FilterDatabase" localSheetId="26" hidden="1">III.26!$B$7:$H$49</definedName>
    <definedName name="_xlnm._FilterDatabase" localSheetId="27" hidden="1">III.27!$B$7:$H$49</definedName>
    <definedName name="_xlnm._FilterDatabase" localSheetId="28" hidden="1">III.28!$B$8:$H$48</definedName>
    <definedName name="_xlnm.Print_Area" localSheetId="29">III.29!$B$7:$L$20</definedName>
    <definedName name="_xlnm.Print_Area" localSheetId="30">III.30!$B$7:$L$20</definedName>
    <definedName name="_xlnm.Print_Area" localSheetId="31">III.31!$B$7:$G$21</definedName>
    <definedName name="_xlnm.Print_Area" localSheetId="32">III.32!$B$7:$G$19</definedName>
    <definedName name="_xlnm.Print_Area" localSheetId="33">III.33!$B$7:$L$20</definedName>
    <definedName name="_xlnm.Database">[1]cuadro44!$A$4:$D$14</definedName>
    <definedName name="III.1">INDICE!$A$6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66" l="1"/>
  <c r="E13" i="66"/>
  <c r="E23" i="66" s="1"/>
  <c r="E25" i="66" s="1"/>
  <c r="G13" i="66"/>
  <c r="H13" i="66"/>
  <c r="H23" i="66" s="1"/>
  <c r="H25" i="66" s="1"/>
  <c r="J17" i="66"/>
  <c r="I19" i="66"/>
  <c r="J19" i="66"/>
  <c r="C20" i="66"/>
  <c r="C24" i="66" s="1"/>
  <c r="D20" i="66"/>
  <c r="E20" i="66"/>
  <c r="F20" i="66"/>
  <c r="G20" i="66"/>
  <c r="H20" i="66"/>
  <c r="I20" i="66"/>
  <c r="J20" i="66"/>
  <c r="J24" i="66" s="1"/>
  <c r="C23" i="66"/>
  <c r="C25" i="66" s="1"/>
  <c r="G23" i="66"/>
  <c r="D24" i="66"/>
  <c r="E24" i="66"/>
  <c r="F24" i="66"/>
  <c r="G24" i="66"/>
  <c r="G25" i="66" s="1"/>
  <c r="H24" i="66"/>
  <c r="I24" i="66"/>
  <c r="I9" i="64" l="1"/>
  <c r="J9" i="64"/>
  <c r="I10" i="64"/>
  <c r="J10" i="64"/>
  <c r="I11" i="64"/>
  <c r="J11" i="64"/>
  <c r="I12" i="64"/>
  <c r="J12" i="64"/>
  <c r="I13" i="64"/>
  <c r="J13" i="64"/>
  <c r="I14" i="64"/>
  <c r="J14" i="64"/>
  <c r="I15" i="64"/>
  <c r="J15" i="64"/>
  <c r="I16" i="64"/>
  <c r="J16" i="64"/>
  <c r="I17" i="64"/>
  <c r="J17" i="64"/>
  <c r="J18" i="64"/>
  <c r="I18" i="64" l="1"/>
  <c r="O31" i="5"/>
  <c r="O10" i="5"/>
  <c r="O11" i="5"/>
  <c r="O12" i="5"/>
  <c r="O13" i="5"/>
  <c r="O14" i="5"/>
  <c r="O15" i="5"/>
  <c r="O16" i="5"/>
  <c r="O17" i="5"/>
  <c r="O18" i="5"/>
  <c r="O19" i="5"/>
  <c r="O20" i="5"/>
  <c r="O21" i="5"/>
  <c r="O22" i="5"/>
  <c r="O23" i="5"/>
  <c r="O24" i="5"/>
  <c r="O25" i="5"/>
  <c r="O26" i="5"/>
  <c r="O27" i="5"/>
  <c r="O28" i="5"/>
  <c r="O29" i="5"/>
  <c r="O30" i="5"/>
  <c r="O9" i="5"/>
</calcChain>
</file>

<file path=xl/sharedStrings.xml><?xml version="1.0" encoding="utf-8"?>
<sst xmlns="http://schemas.openxmlformats.org/spreadsheetml/2006/main" count="1576" uniqueCount="405">
  <si>
    <t>Disciplina</t>
  </si>
  <si>
    <t>Agricultura</t>
  </si>
  <si>
    <t>Ciencias Espaciales</t>
  </si>
  <si>
    <t>Biología y Bioquímica</t>
  </si>
  <si>
    <t>Ciencias Sociales</t>
  </si>
  <si>
    <t>Ciencias de la Computación</t>
  </si>
  <si>
    <t>Física</t>
  </si>
  <si>
    <t>Geociencias</t>
  </si>
  <si>
    <t>Inmunología</t>
  </si>
  <si>
    <t>Matemáticas</t>
  </si>
  <si>
    <t>Ciencia de los Materiales</t>
  </si>
  <si>
    <t>Microbiología</t>
  </si>
  <si>
    <t>Multidisciplinaria</t>
  </si>
  <si>
    <t>Comportamiento y Neurociencias</t>
  </si>
  <si>
    <t>Plantas y Animales</t>
  </si>
  <si>
    <t>Psicología / Psiquiatría</t>
  </si>
  <si>
    <t>Química</t>
  </si>
  <si>
    <t>Total</t>
  </si>
  <si>
    <t>Factor de Impacto Anual: Número de Citas Recibidas / Número de Artículos Publicados.</t>
  </si>
  <si>
    <t>Biología Molecular y Genética</t>
  </si>
  <si>
    <t>Economia y Negocios</t>
  </si>
  <si>
    <t>Farmacología y Toxicología</t>
  </si>
  <si>
    <t>Ingenieria</t>
  </si>
  <si>
    <t>Medicina Clínica</t>
  </si>
  <si>
    <t>07-11</t>
  </si>
  <si>
    <t>08-12</t>
  </si>
  <si>
    <t>09-13</t>
  </si>
  <si>
    <t>La suma de citas de todas las disciplinas no coincide con el total debido a que existen artículos clasificados en más de una disciplina.</t>
  </si>
  <si>
    <t>12-16</t>
  </si>
  <si>
    <t>País</t>
  </si>
  <si>
    <t>Alemania</t>
  </si>
  <si>
    <t>Argentina</t>
  </si>
  <si>
    <t>Australia</t>
  </si>
  <si>
    <t>Austria</t>
  </si>
  <si>
    <t>Bélgica</t>
  </si>
  <si>
    <t>Brasil</t>
  </si>
  <si>
    <t>Canadá</t>
  </si>
  <si>
    <t>Chile</t>
  </si>
  <si>
    <t>China</t>
  </si>
  <si>
    <t>Colombia</t>
  </si>
  <si>
    <t>Corea del Sur</t>
  </si>
  <si>
    <t>Dinamarca</t>
  </si>
  <si>
    <t>Eslovaquia</t>
  </si>
  <si>
    <t>Eslovenia</t>
  </si>
  <si>
    <t>España</t>
  </si>
  <si>
    <t>Estados Unidos</t>
  </si>
  <si>
    <t>Estonia</t>
  </si>
  <si>
    <t>Finlandia</t>
  </si>
  <si>
    <t>Francia</t>
  </si>
  <si>
    <t>Grecia</t>
  </si>
  <si>
    <t>Hungría</t>
  </si>
  <si>
    <t>India</t>
  </si>
  <si>
    <t>Irlanda</t>
  </si>
  <si>
    <t>Israel</t>
  </si>
  <si>
    <t>Italia</t>
  </si>
  <si>
    <t>Japón</t>
  </si>
  <si>
    <t>México</t>
  </si>
  <si>
    <t>Noruega</t>
  </si>
  <si>
    <t>Nueva Zelanda</t>
  </si>
  <si>
    <t>Países Bajos</t>
  </si>
  <si>
    <t>Polonia</t>
  </si>
  <si>
    <t>Portugal</t>
  </si>
  <si>
    <t>Reino Unido</t>
  </si>
  <si>
    <t>República Checa</t>
  </si>
  <si>
    <t>Rusia</t>
  </si>
  <si>
    <t>Suecia</t>
  </si>
  <si>
    <t>Sudáfrica</t>
  </si>
  <si>
    <t>Turquía</t>
  </si>
  <si>
    <t>10-14</t>
  </si>
  <si>
    <t>11-15</t>
  </si>
  <si>
    <t xml:space="preserve">Fuente: InCites, Thomson Reuters. </t>
  </si>
  <si>
    <t>Ecología / Ambiente</t>
  </si>
  <si>
    <t>Economía y Negocios</t>
  </si>
  <si>
    <t>Ingeniería</t>
  </si>
  <si>
    <t>Ciencias de los Materiales</t>
  </si>
  <si>
    <t>07 -11</t>
  </si>
  <si>
    <t>08 - 12</t>
  </si>
  <si>
    <t>09 -13</t>
  </si>
  <si>
    <t>10 -14</t>
  </si>
  <si>
    <t xml:space="preserve">11 - 15 </t>
  </si>
  <si>
    <t>12 - 16</t>
  </si>
  <si>
    <t>13 - 17</t>
  </si>
  <si>
    <t>Indonesia</t>
  </si>
  <si>
    <t xml:space="preserve">Luxemburgo </t>
  </si>
  <si>
    <t>Suiza</t>
  </si>
  <si>
    <t>13-17</t>
  </si>
  <si>
    <t>13 -17</t>
  </si>
  <si>
    <t>Fuente: Thomson-Reuters.- Database Incites Global Comparisons, Regions, 2018.</t>
  </si>
  <si>
    <t>Total general</t>
  </si>
  <si>
    <t>14 - 18</t>
  </si>
  <si>
    <t>14 -18</t>
  </si>
  <si>
    <t>14-18</t>
  </si>
  <si>
    <t xml:space="preserve"> 14 - 18</t>
  </si>
  <si>
    <t>III.7 ARTÍCULOS PUBLICADOS ANUALMENTE POR PAÍS, 2007-2018</t>
  </si>
  <si>
    <t>III.8 CITAS RECIBIDAS ANUALMENTE POR PAÍS, 2007-2018</t>
  </si>
  <si>
    <t>III.9 FACTOR DE IMPACTO DE CITAS ANUAL POR PAÍS, 2007-2018</t>
  </si>
  <si>
    <t>III.10 PARTICIPACIÓN EN LA PRODUCCIÓN MUNDIAL DE ARTÍCULOS PUBLICADOS POR PAÍS, 2007-2018</t>
  </si>
  <si>
    <t>III.2 CITAS RECIBIDAS SEGÚN EL AÑO DE PUBLICACIÓN DEL ARTÍCULO, PARA MÉXICO 2007-2018</t>
  </si>
  <si>
    <t>III.4 ARTÍCULOS EN EL ANÁLISIS QUINQUENAL POR DISCIPLINA, 2007-2018</t>
  </si>
  <si>
    <t>III.11 ARTÍCULOS PUBLICADOS POR PAÍS EN ANÁLISIS QUINQUENAL, 2007-2018</t>
  </si>
  <si>
    <t>III.12 CITAS RECIBIDAS POR PAÍS EN ANÁLISIS QUINQUENAL, 2007-2018</t>
  </si>
  <si>
    <t>III.13 FACTOR DE IMPACTO EN ANÁLISIS QUINQUENAL POR PAÍS, 2007-2018</t>
  </si>
  <si>
    <t>III.14 FACTOR DE IMPACTO RELATIVO AL MUNDO EN ANÁLISIS QUINQUENAL POR PAÍS, 2007-2018</t>
  </si>
  <si>
    <t>2007</t>
  </si>
  <si>
    <t>2008</t>
  </si>
  <si>
    <t>2009</t>
  </si>
  <si>
    <t>2010</t>
  </si>
  <si>
    <t>2011</t>
  </si>
  <si>
    <t>2012</t>
  </si>
  <si>
    <t>2013</t>
  </si>
  <si>
    <t>2014</t>
  </si>
  <si>
    <t>2015</t>
  </si>
  <si>
    <t>2016</t>
  </si>
  <si>
    <t>2017</t>
  </si>
  <si>
    <t>2018</t>
  </si>
  <si>
    <t>2014 - 2018</t>
  </si>
  <si>
    <t>2012 - 2016</t>
  </si>
  <si>
    <t>Fuente: Thomson-Reuters.- Database Incites Global Comparisons, Regions.</t>
  </si>
  <si>
    <t>2007 -2011</t>
  </si>
  <si>
    <t>2008 -2012</t>
  </si>
  <si>
    <t>2009 -2013</t>
  </si>
  <si>
    <t>2010 -2014</t>
  </si>
  <si>
    <t xml:space="preserve">2011 - 2015 </t>
  </si>
  <si>
    <t>2013 -2017</t>
  </si>
  <si>
    <t>Promedio de la participación de artículos publicados (2014-2018)</t>
  </si>
  <si>
    <t>Total de citas por disciplina</t>
  </si>
  <si>
    <t>Promedio</t>
  </si>
  <si>
    <t>Promedio anual</t>
  </si>
  <si>
    <t>Total por disciplina</t>
  </si>
  <si>
    <t>Factor de impacto promedio</t>
  </si>
  <si>
    <t>Total por país 2007-2018</t>
  </si>
  <si>
    <t>Total de citas por país</t>
  </si>
  <si>
    <t>FI de citas promedio por país</t>
  </si>
  <si>
    <t>Í   N   D   I   C   E</t>
  </si>
  <si>
    <t>CAPÍTULO III</t>
  </si>
  <si>
    <t>III.1</t>
  </si>
  <si>
    <t>III.2</t>
  </si>
  <si>
    <t>III.3</t>
  </si>
  <si>
    <t>III.4</t>
  </si>
  <si>
    <t>III.5</t>
  </si>
  <si>
    <t>III.6</t>
  </si>
  <si>
    <t>III.7</t>
  </si>
  <si>
    <t>III.8</t>
  </si>
  <si>
    <t>III.9</t>
  </si>
  <si>
    <t>III.10</t>
  </si>
  <si>
    <t>III.11</t>
  </si>
  <si>
    <t>III.12</t>
  </si>
  <si>
    <t>III.13</t>
  </si>
  <si>
    <t>III.14</t>
  </si>
  <si>
    <t>III.15</t>
  </si>
  <si>
    <t>III.16</t>
  </si>
  <si>
    <t>III.17</t>
  </si>
  <si>
    <t>III.18</t>
  </si>
  <si>
    <t>III.19</t>
  </si>
  <si>
    <t>III.20</t>
  </si>
  <si>
    <t>III.21</t>
  </si>
  <si>
    <t>III.22</t>
  </si>
  <si>
    <t>III.23</t>
  </si>
  <si>
    <t>III.24</t>
  </si>
  <si>
    <t>III.25</t>
  </si>
  <si>
    <t>III.26</t>
  </si>
  <si>
    <t>III.27</t>
  </si>
  <si>
    <t>III.28</t>
  </si>
  <si>
    <t>III.29</t>
  </si>
  <si>
    <t>III.30</t>
  </si>
  <si>
    <t>III.31</t>
  </si>
  <si>
    <t>III.32</t>
  </si>
  <si>
    <t>III.33</t>
  </si>
  <si>
    <t>III.34</t>
  </si>
  <si>
    <t>III.35</t>
  </si>
  <si>
    <t>III.36</t>
  </si>
  <si>
    <t>CITAS RECIBIDAS SEGÚN EL AÑO DE PUBLICACIÓN DEL ARTÍCULO, PARA MÉXICO 2007-2018</t>
  </si>
  <si>
    <t>ARTÍCULOS EN EL ANÁLISIS QUINQUENAL POR DISCIPLINA, 2007-2018</t>
  </si>
  <si>
    <t>CITAS EN ANÁLISIS QUINQUENAL RECIBIDAS POR ARTÍCULOS MEXICANOS POR DISCIPLINA, 2007-2018</t>
  </si>
  <si>
    <t>ARTÍCULOS PUBLICADOS ANUALMENTE POR PAÍS, 2007-2018</t>
  </si>
  <si>
    <t>CITAS RECIBIDAS ANUALMENTE POR PAÍS, 2007-2018</t>
  </si>
  <si>
    <t>FACTOR DE IMPACTO DE CITAS ANUAL POR PAÍS, 2007-2018</t>
  </si>
  <si>
    <t>PARTICIPACIÓN EN LA PRODUCCIÓN MUNDIAL DE ARTÍCULOS PUBLICADOS POR PAÍS, 2007-2018</t>
  </si>
  <si>
    <t>ARTÍCULOS PUBLICADOS POR PAÍS EN ANÁLISIS QUINQUENAL, 2007-2018</t>
  </si>
  <si>
    <t>CITAS RECIBIDAS POR PAÍS EN ANÁLISIS QUINQUENAL, 2007-2018</t>
  </si>
  <si>
    <t>FACTOR DE IMPACTO EN ANÁLISIS QUINQUENAL POR PAÍS, 2007-2018</t>
  </si>
  <si>
    <t>FACTOR DE IMPACTO RELATIVO AL MUNDO EN ANÁLISIS QUINQUENAL POR PAÍS, 2007-2018</t>
  </si>
  <si>
    <t>III.15 SOLICITUDES DE PATENTE EN MÉXICO, POR SOLICITANTES NACIONALES Y EXTRANJEROS, Y SUS TASAS DE CRECIMIENTO, 2006-2018</t>
  </si>
  <si>
    <t>Año</t>
  </si>
  <si>
    <t>Solicitantes nacionales</t>
  </si>
  <si>
    <t>Tasa de crecimiento solicitantes nacionales</t>
  </si>
  <si>
    <t>EE.UU.</t>
  </si>
  <si>
    <t>Otros</t>
  </si>
  <si>
    <t>Total solicitantes extranjeros</t>
  </si>
  <si>
    <t>Tasa de crecimiento solicitantes extranjeros</t>
  </si>
  <si>
    <t>Fuente: Instituto Mexicano de Propiedad Industrial (IMPI), “IMPI en cifras 2018”. Cifras de enero de 1993 a diciembre de 2018.</t>
  </si>
  <si>
    <t>III.16 PATENTES OTORGADAS EN MÉXICO A TITULARES NACIONALES Y EXTRANJEROS, Y SUS TASAS DE CRECIMIENTO, 2006-2018</t>
  </si>
  <si>
    <t>Patentes otorgadas a titulares nacionales</t>
  </si>
  <si>
    <t>Tasa de crecimiento patentes otorgadas a nacionales</t>
  </si>
  <si>
    <t xml:space="preserve">Total de patentes otorgadas a extranjeros </t>
  </si>
  <si>
    <t>Tasa de crecimiento patentes otorgadas a extranjeros</t>
  </si>
  <si>
    <t xml:space="preserve">Los datos de patentes otorgadas en Italia y España en el año 2017, fueron obtenidos del Centro de Datos Estadísticos de la OMPI,  tipo de informe: recuento por oficina de presentación y el origen, Indicador: Total de patentes concedidas (presentación directa y entrada en la fase nacional del PCT). Consultado el 06 de agosto de 2019 en: https://www3.wipo.int/ipstats/index.htm?lang=es </t>
  </si>
  <si>
    <t>Los datos de patentes otorgadas en Italia y España en el año 2018 fueron pronosticados.</t>
  </si>
  <si>
    <t>III.17 PATENTES SOLICITADAS POR ENTIDAD FEDERATIVA, 2006-2018</t>
  </si>
  <si>
    <t>Entidad federativa</t>
  </si>
  <si>
    <t>Promedio 2017</t>
  </si>
  <si>
    <t>Promedio 2018</t>
  </si>
  <si>
    <t>Ciudad de México</t>
  </si>
  <si>
    <t>Jalisco</t>
  </si>
  <si>
    <t>Puebla</t>
  </si>
  <si>
    <t>Nuevo León</t>
  </si>
  <si>
    <t>Coahuila</t>
  </si>
  <si>
    <t>Guanajuato</t>
  </si>
  <si>
    <t>Chihuahua</t>
  </si>
  <si>
    <t>Sinaloa</t>
  </si>
  <si>
    <t>Veracruz</t>
  </si>
  <si>
    <t>Tamaulipas</t>
  </si>
  <si>
    <t>Morelos</t>
  </si>
  <si>
    <t>Sonora</t>
  </si>
  <si>
    <t>Querétaro</t>
  </si>
  <si>
    <t>Hidalgo</t>
  </si>
  <si>
    <t xml:space="preserve">Baja California </t>
  </si>
  <si>
    <t>Chiapas</t>
  </si>
  <si>
    <t>Durango</t>
  </si>
  <si>
    <t>Oaxaca</t>
  </si>
  <si>
    <t>Yucatán</t>
  </si>
  <si>
    <t>Michoacán</t>
  </si>
  <si>
    <t>San Luis Potosí</t>
  </si>
  <si>
    <t>Quintana Roo</t>
  </si>
  <si>
    <t>Aguascalientes</t>
  </si>
  <si>
    <t>Campeche</t>
  </si>
  <si>
    <t>Tabasco</t>
  </si>
  <si>
    <t>Baja California Sur</t>
  </si>
  <si>
    <t>Nayarit</t>
  </si>
  <si>
    <t>Tlaxcala</t>
  </si>
  <si>
    <t>Colima</t>
  </si>
  <si>
    <t>Guerrero</t>
  </si>
  <si>
    <t>Zacatecas</t>
  </si>
  <si>
    <t>Sin clasificar*</t>
  </si>
  <si>
    <t xml:space="preserve"> </t>
  </si>
  <si>
    <t>III.18 SOLICITUDES DE PATENTES POR EXTRANJEROS DE ACUERDO CON EL ÁREA TECNOLÓGICA, 2010-2017</t>
  </si>
  <si>
    <t>Área tecnológica</t>
  </si>
  <si>
    <t>16. Farmacéutica</t>
  </si>
  <si>
    <t>32. Transporte</t>
  </si>
  <si>
    <t>35. Ingeniería Civil</t>
  </si>
  <si>
    <t>19. Química de Materiales Básicos</t>
  </si>
  <si>
    <t>13. Tecnología Médica</t>
  </si>
  <si>
    <t>14 - Productos Orgánicos Elaborados</t>
  </si>
  <si>
    <t>15. Biotecnología</t>
  </si>
  <si>
    <t>25. Equipos de Manipulación</t>
  </si>
  <si>
    <t>1 - Aparatos Electrónicos, Ingeniería Electrónica, Energía Eléctrica</t>
  </si>
  <si>
    <t>6 - Tecnología informática</t>
  </si>
  <si>
    <t>Fuente: Centro de datos estadísticos de la OMPI sobre Propiedad Intelectual. Última actualización: diciembre de 2018. Indicador: solicitudes de patente por sector de tecnología, recuento por oficina de presentación y lugar de residencia del solicitante nombrado primero.</t>
  </si>
  <si>
    <t>19. Química de Materiales</t>
  </si>
  <si>
    <t>18. Química de Alimentos</t>
  </si>
  <si>
    <t>10. Equipos de Medición</t>
  </si>
  <si>
    <t>29. Otra Maquinaria Especial</t>
  </si>
  <si>
    <t>20. Materiales, metalurgia</t>
  </si>
  <si>
    <t>23. Ingeniería Química</t>
  </si>
  <si>
    <t>Fuente: Centro de datos estadísticos de la OMPI sobre Propiedad Intelectual. Última actualización: diciembre de 2018. Indicador: solicitudes de patente por sector de tecnología, recuento por oficina de presentación y lugar de residencia del solicitante nombrado primero (2010-2017).</t>
  </si>
  <si>
    <t>III.20 PRINCIPALES OFICINAS DE PROPIEDAD INTELECTUAL EXTRANJERAS DONDE SOLICITAN PATENTES MEXICANOS (PRESENTACIÓN DIRECTA Y PCT), 2007-2017</t>
  </si>
  <si>
    <t>Oficina de patentes</t>
  </si>
  <si>
    <t>EEUU</t>
  </si>
  <si>
    <t>Oficina de Patentes de la Unión Europea</t>
  </si>
  <si>
    <t>República de Corea</t>
  </si>
  <si>
    <t>Año/Código de oficina (inglés)</t>
  </si>
  <si>
    <t>US</t>
  </si>
  <si>
    <t>CA</t>
  </si>
  <si>
    <t>EP</t>
  </si>
  <si>
    <t>BR</t>
  </si>
  <si>
    <t>JP</t>
  </si>
  <si>
    <t>CN</t>
  </si>
  <si>
    <t>KR</t>
  </si>
  <si>
    <t>CL</t>
  </si>
  <si>
    <t>CO</t>
  </si>
  <si>
    <t>IN</t>
  </si>
  <si>
    <t>n.d.</t>
  </si>
  <si>
    <t>Fuente: Centro de datos estadísticos de la OMPI sobre Propiedad Intelectual. Última actualización: diciembre de 2018. Indicador: Total de solicitudes de patente (presentación directa y entradas en la fase nacional PCT). Tipo de informe: Recuento por oficina de presentación y su origen, de 2007 a 2017.</t>
  </si>
  <si>
    <t>III.22 RELACIONES DE DEPENDENCIA Y AUTOSUFICIENCIA, COEFICIENTE DE INVENTIVA Y TASA DE DIFUSIÓN PARA MÉXICO, 2007-2018</t>
  </si>
  <si>
    <t>Relación de dependencia</t>
  </si>
  <si>
    <t>Relación de autosuficiencia</t>
  </si>
  <si>
    <t>Coeficiente de inventiva</t>
  </si>
  <si>
    <t>Tasa de                       difusión</t>
  </si>
  <si>
    <t>n.d</t>
  </si>
  <si>
    <t>n.d.: No disponible.</t>
  </si>
  <si>
    <t>Relación de Dependencia: Solicitudes de Extranjeros/Solicitudes de Nacionales.</t>
  </si>
  <si>
    <t>Relación de Autosuficiencia: Solicitudes de Nacionales/Solicitudes Totales.</t>
  </si>
  <si>
    <t>Coeficiente de Inventiva: Solicitudes de Nacionales/10,000 Habitantes.</t>
  </si>
  <si>
    <t>Tasa de Difusión: Solicitudes de Mexicanos en el Extranjero/Solicitudes de residentes.</t>
  </si>
  <si>
    <t xml:space="preserve">Datos de solicitudes de patente, llevado a cabo por residentes mexicanos en el exterior (vía PCT y directa). Centro de datos estadísticos de la OMPI sobre Propiedad Intelectual. Última actualización: diciembre de 2018. </t>
  </si>
  <si>
    <t>Fuentes: OMPI, IMPI. Consultado en mayo y agosto de 2019.</t>
  </si>
  <si>
    <t>SOLICITUDES DE PATENTE EN MÉXICO, POR SOLICITANTES NACIONALES Y EXTRANJEROS, Y SUS TASAS DE CRECIMIENTO, 2006-2018</t>
  </si>
  <si>
    <t>PATENTES OTORGADAS EN MÉXICO A TITULARES NACIONALES Y EXTRANJEROS, Y SUS TASAS DE CRECIMIENTO, 2006-2018</t>
  </si>
  <si>
    <t>PATENTES SOLICITADAS POR ENTIDAD FEDERATIVA, 2006-2018</t>
  </si>
  <si>
    <t>SOLICITUDES DE PATENTES POR EXTRANJEROS DE ACUERDO CON EL ÁREA TECNOLÓGICA, 2010-2017</t>
  </si>
  <si>
    <t>PRINCIPALES OFICINAS DE PROPIEDAD INTELECTUAL EXTRANJERAS DONDE SOLICITAN PATENTES MEXICANOS (PRESENTACIÓN DIRECTA Y PCT), 2007-2017</t>
  </si>
  <si>
    <t>RELACIONES DE DEPENDENCIA Y AUTOSUFICIENCIA, COEFICIENTE DE INVENTIVA Y TASA DE DIFUSIÓN PARA MÉXICO, 2007-2018</t>
  </si>
  <si>
    <t>III.23 BPT DE MÉXICO, 2010-2018</t>
  </si>
  <si>
    <t>Millones de dólares</t>
  </si>
  <si>
    <t>Ingresos</t>
  </si>
  <si>
    <t>Egresos</t>
  </si>
  <si>
    <t>Saldo</t>
  </si>
  <si>
    <t>Total de transacciones</t>
  </si>
  <si>
    <t>1/ Tasa de Cobertura = Ingresos / Egresos.</t>
  </si>
  <si>
    <t>e/  Datos estimados.</t>
  </si>
  <si>
    <t>Fuente: Datos calculados con base en información proveniente de la Encuesta sobre Investigación y Desarrollo Tecnológico (ESIDET) 2012, 2014, 2017; INEGI-Conacyt.</t>
  </si>
  <si>
    <t>III.24 BALANZA DE PAGOS TECNOLÓGICA: INGRESOS, 2010-2015</t>
  </si>
  <si>
    <t>n. d.</t>
  </si>
  <si>
    <t>Corea</t>
  </si>
  <si>
    <t>Islandia</t>
  </si>
  <si>
    <t>Letonia</t>
  </si>
  <si>
    <t>Luxemburgo</t>
  </si>
  <si>
    <t>República Eslovaca</t>
  </si>
  <si>
    <t>Países no miembros de la OCDE</t>
  </si>
  <si>
    <t xml:space="preserve">China Taipéi </t>
  </si>
  <si>
    <t>Rumania</t>
  </si>
  <si>
    <t>Singapur</t>
  </si>
  <si>
    <t>III.25 BALANZA DE PAGOS TECNOLÓGICA: EGRESOS, 2010-2015</t>
  </si>
  <si>
    <t>China Taipéi</t>
  </si>
  <si>
    <t>III.26 BALANZA DE PAGOS TECNOLÓGICA: TOTAL DE TRANSACCIONES, 2010-2015</t>
  </si>
  <si>
    <t>III.27 BALANZA DE PAGOS TECNOLÓGICA: SALDO, 2010-2015</t>
  </si>
  <si>
    <t>III.28 BALANZA DE PAGOS TECNOLÓGICA:  TASA DE COBERTURA, 2010-2015</t>
  </si>
  <si>
    <t>BPT DE MÉXICO, 2010-2018</t>
  </si>
  <si>
    <t>BALANZA DE PAGOS TECNOLÓGICA: INGRESOS, 2010-2015</t>
  </si>
  <si>
    <t>BALANZA DE PAGOS TECNOLÓGICA: EGRESOS, 2010-2015</t>
  </si>
  <si>
    <t>BALANZA DE PAGOS TECNOLÓGICA: TOTAL DE TRANSACCIONES, 2010-2015</t>
  </si>
  <si>
    <t>BALANZA DE PAGOS TECNOLÓGICA: SALDO, 2010-2015</t>
  </si>
  <si>
    <t>BALANZA DE PAGOS TECNOLÓGICA:  TASA DE COBERTURA, 2010-2015</t>
  </si>
  <si>
    <t>Fuente: Elaboración propia con información de la Secretaría de Economía, 2018.</t>
  </si>
  <si>
    <t>Los totales pueden no coincidir con la suma debido al redondeo de las cifras.</t>
  </si>
  <si>
    <t>Químicos</t>
  </si>
  <si>
    <t>Maquinaria No Eléctrica</t>
  </si>
  <si>
    <t>Maquinaria Eléctrica</t>
  </si>
  <si>
    <t>Instrumentos Científicos</t>
  </si>
  <si>
    <t>Farmacéuticos</t>
  </si>
  <si>
    <t>Electrónica-Telecomunicaciones</t>
  </si>
  <si>
    <t>Computadoras-Máquinas de Oficina</t>
  </si>
  <si>
    <t>Armamento</t>
  </si>
  <si>
    <t>Aeronáutica</t>
  </si>
  <si>
    <t>Grupos de bienes</t>
  </si>
  <si>
    <t>III.29 EXPORTACIONES DE BAT POR GRUPOS DE BIENES, 2011-2018</t>
  </si>
  <si>
    <t>Fuente: Elaboración propia con información de la de la Secretaría de Economía, 2018.</t>
  </si>
  <si>
    <t>III.30 IMPORTACIONES DE BAT POR GRUPOS DE BIENES, 2011-2018</t>
  </si>
  <si>
    <t>El Saldo de BAT corresponde a la diferencia del valor de las exportaciones en millones de dólares de BAT en un año, menos  el valor de las importaciones en millones de dólares de BAT del mismo año.</t>
  </si>
  <si>
    <t>III.31 SALDO DE BAT POR GRUPOS DE BIENES, 2011-2018</t>
  </si>
  <si>
    <t>Tasa de cobertura de los bienes de alta tecnología (BAT) es el cociente del valor de las exportaciones de BAT en millones de dólares de un año, respecto al valor de las importaciones en millones de dólares de BAT en el mismo año.</t>
  </si>
  <si>
    <t>III.32 TASA DE COBERTURA DE BAT POR GRUPOS DE BIENES, 2011-2018</t>
  </si>
  <si>
    <t>III.33 COMERCIO TOTAL DE BAT POR GRUPOS DE BIENES, 2011-2018</t>
  </si>
  <si>
    <t xml:space="preserve">Nota: Consultar Anexo metodológico: B6. Metodología de cálculo del Gasto en Innovación. </t>
  </si>
  <si>
    <t>Fuentes: SHCP, Cuenta de la Hacienda Pública Federal, 2011-2018.</t>
  </si>
  <si>
    <t>1/ INEGI-Conacyt, Encuesta sobre Investigación y Desarrollo Tecnológico (ESIDET); 2012, 2014.</t>
  </si>
  <si>
    <t>Los totales pueden no coincidir con la suma de las columnas debido al redondeo de las cifras.</t>
  </si>
  <si>
    <t>Total innovación</t>
  </si>
  <si>
    <t xml:space="preserve">    Gobierno</t>
  </si>
  <si>
    <t>Total sector gobierno</t>
  </si>
  <si>
    <t xml:space="preserve">        Ramo 8 Agricultura, Ganadería, Desarrollo Rural, Pesca y Alimentación</t>
  </si>
  <si>
    <t xml:space="preserve">        Ramo 10 Economía</t>
  </si>
  <si>
    <t xml:space="preserve">    Inversión federal</t>
  </si>
  <si>
    <t>Gobierno</t>
  </si>
  <si>
    <t>Total sector productivo</t>
  </si>
  <si>
    <t>Productivo</t>
  </si>
  <si>
    <t xml:space="preserve">    Sector de financiamiento</t>
  </si>
  <si>
    <t>Sector de ejecución</t>
  </si>
  <si>
    <t xml:space="preserve">Miles de pesos corrientes </t>
  </si>
  <si>
    <t>III.34 GASTO EN INNOVACIÓN POR SECTOR DE LA EJECUCIÓN Y FUENTE DE LOS FONDOS, 2011-2018</t>
  </si>
  <si>
    <t xml:space="preserve">                 INEGI-Conacyt, Encuesta sobre Investigación y Desarrollo Tecnológico (ESIDET); 2012, 2014.</t>
  </si>
  <si>
    <t>Deflactor</t>
  </si>
  <si>
    <t xml:space="preserve">Miles de pesos de 2013 </t>
  </si>
  <si>
    <t>III.35 GASTO EN INNOVACIÓN POR SECTOR DE LA EJECUCIÓN Y FUENTE DE LOS FONDOS, 2011-2018</t>
  </si>
  <si>
    <t xml:space="preserve">Miles de pesos de 2018 </t>
  </si>
  <si>
    <t>III.36 GASTO EN INNOVACIÓN POR SECTOR DE LA EJECUCIÓN Y FUENTE DE LOS FONDOS, 2011-2018</t>
  </si>
  <si>
    <t>Sector de financiamiento</t>
  </si>
  <si>
    <t>EXPORTACIONES DE BAT POR GRUPOS DE BIENES, 2011-2018. Millones de dólares</t>
  </si>
  <si>
    <t>IMPORTACIONES DE BAT POR GRUPOS DE BIENES, 2011-2018. Millones de dólares</t>
  </si>
  <si>
    <t>SALDO DE BAT POR GRUPOS DE BIENES, 2011-2018. Millones de dólares</t>
  </si>
  <si>
    <t>TASA DE COBERTURA DE BAT POR GRUPOS DE BIENES, 2011-2018</t>
  </si>
  <si>
    <t>COMERCIO TOTAL DE BAT POR GRUPOS DE BIENES, 2011-2018. Millones de dólares</t>
  </si>
  <si>
    <t xml:space="preserve">GASTO EN INNOVACIÓN POR SECTOR DE LA EJECUCIÓN Y FUENTE DE LOS FONDOS, 2011-2018. Miles de pesos corrientes </t>
  </si>
  <si>
    <t>GASTO EN INNOVACIÓN POR SECTOR DE LA EJECUCIÓN Y FUENTE DE LOS FONDOS, 2011-2018. Miles de pesos de 2013</t>
  </si>
  <si>
    <t xml:space="preserve">GASTO EN INNOVACIÓN POR SECTOR DE LA EJECUCIÓN Y FUENTE DE LOS FONDOS, 2011-2018. Miles de pesos de 2018 </t>
  </si>
  <si>
    <r>
      <t>Tasa de cobertura</t>
    </r>
    <r>
      <rPr>
        <b/>
        <vertAlign val="superscript"/>
        <sz val="11"/>
        <color indexed="8"/>
        <rFont val="Montserrat"/>
      </rPr>
      <t>1/</t>
    </r>
  </si>
  <si>
    <r>
      <t>2017</t>
    </r>
    <r>
      <rPr>
        <b/>
        <vertAlign val="superscript"/>
        <sz val="11"/>
        <color indexed="8"/>
        <rFont val="Montserrat"/>
      </rPr>
      <t>e/</t>
    </r>
  </si>
  <si>
    <r>
      <t>2018</t>
    </r>
    <r>
      <rPr>
        <b/>
        <vertAlign val="superscript"/>
        <sz val="11"/>
        <color indexed="8"/>
        <rFont val="Montserrat"/>
      </rPr>
      <t>e/</t>
    </r>
  </si>
  <si>
    <r>
      <t>2018</t>
    </r>
    <r>
      <rPr>
        <b/>
        <vertAlign val="superscript"/>
        <sz val="12"/>
        <rFont val="Montserrat"/>
      </rPr>
      <t>r/</t>
    </r>
  </si>
  <si>
    <r>
      <t>2018</t>
    </r>
    <r>
      <rPr>
        <b/>
        <vertAlign val="superscript"/>
        <sz val="11"/>
        <rFont val="Montserrat"/>
      </rPr>
      <t>r/</t>
    </r>
  </si>
  <si>
    <r>
      <t xml:space="preserve">    Productivo</t>
    </r>
    <r>
      <rPr>
        <vertAlign val="superscript"/>
        <sz val="11"/>
        <color theme="1"/>
        <rFont val="Montserrat"/>
      </rPr>
      <t>1/</t>
    </r>
  </si>
  <si>
    <r>
      <t xml:space="preserve">        Ramo 38 Consejo Nacional de Ciencia y Tecnología</t>
    </r>
    <r>
      <rPr>
        <vertAlign val="superscript"/>
        <sz val="11"/>
        <color theme="1"/>
        <rFont val="Montserrat"/>
      </rPr>
      <t>2/</t>
    </r>
  </si>
  <si>
    <t>III.1 ARTÍCULOS PUBLICADOS POR INVESTIGADORES ADSCRIPTOS A INSTITUCIONES EN MÉXICO POR DISCIPLINA, 2007-2018</t>
  </si>
  <si>
    <t>ARTÍCULOS PUBLICADOS POR INVESTIGADORES ADSCRIPTOS A INSTITUCIONES EN MÉXICO POR DISCIPLINA, 2007-2018</t>
  </si>
  <si>
    <t>III.3 FACTOR DE IMPACTO DE CITAS ANUAL DE LOS ARTÍCULOS PUBLICADOS POR INVESTIGADORES ADSCRITOS A INSTITUCIONES EN MÉXICO POR DISCIPLINA, 2007-2018</t>
  </si>
  <si>
    <t>FACTOR DE IMPACTO DE CITAS ANUAL DE LOS ARTÍCULOS PUBLICADOS POR INVESTIGADORES ADSCRITOS A INSTITUCIONES EN MÉXICO POR DISCIPLINA, 2007-2018</t>
  </si>
  <si>
    <t>III.5 CITAS EN ANÁLISIS QUINQUENAL RECIBIDAS A ARTÍCULOS PÚBLICADOS INVESTIGADORES ADSCRITOS A INSTITUCIONES EN MÉXICO POR DISCIPLINA, 2007-2018</t>
  </si>
  <si>
    <t>Disponible en:  http://about.incites.thomsonreuters.com/ Consultado el 29 de marzo de 2019.</t>
  </si>
  <si>
    <t>III.6 FACTOR DE IMPACTO DE CITAS POR CAMPO DE LA CIENCIA EN ANÁLISIS QUINQUENAL DE LOS ARTÍCULOS PUBLICADOS POR INVESTIGADORES ADSCRITOS A INSTITUCIONES EN MÉXICO POR DISCIPLINA, 2007-2018</t>
  </si>
  <si>
    <t>FACTOR DE IMPACTO DE CITAS POR CAMPO DE LA CIENCIA EN ANÁLISIS QUINQUENAL DE LOS ARTÍCULOS PUBLICADOS POR INVESTIGADORES ADSCRITOS A INSTITUCIONES EN MÉXICO POR DISCIPLINA, 2007-2018</t>
  </si>
  <si>
    <t>Disponible en:  http://about.incites.thomsonreuters.com/ Consultado el 03 de julio, incluye contenido de Web of Science  hasta el 30 de mayo de 2019.</t>
  </si>
  <si>
    <t>El comercio total de BAT se calcula con la suma del valor de las exportaciones de BAT en millones de dólares de un año y el valor de las importaciones en millones de dólares de BAT en el mismo año.</t>
  </si>
  <si>
    <t>Disponible en: http://about.incites.thomsonreuters.com/ Consultado el 25 de marzo de 2019.</t>
  </si>
  <si>
    <r>
      <t xml:space="preserve">           </t>
    </r>
    <r>
      <rPr>
        <sz val="10"/>
        <rFont val="Montserrat"/>
      </rPr>
      <t>OECD</t>
    </r>
    <r>
      <rPr>
        <i/>
        <sz val="10"/>
        <rFont val="Montserrat"/>
      </rPr>
      <t xml:space="preserve">, </t>
    </r>
    <r>
      <rPr>
        <sz val="10"/>
        <rFont val="Montserrat"/>
      </rPr>
      <t>Main Science and Technology Indicators.</t>
    </r>
    <r>
      <rPr>
        <i/>
        <sz val="10"/>
        <rFont val="Montserrat"/>
      </rPr>
      <t xml:space="preserve"> Volume 2018/1.</t>
    </r>
  </si>
  <si>
    <t xml:space="preserve">            OECD, Main Science and Technology Indicators. Volume 2018/1.</t>
  </si>
  <si>
    <t xml:space="preserve">           OECD, Main Science and Technology Indicators. Volume 2018/1.</t>
  </si>
  <si>
    <t>r/ Cifras en revisión.</t>
  </si>
  <si>
    <t>r/ Cifras en revision.</t>
  </si>
  <si>
    <t>r/cifas en revisión.</t>
  </si>
  <si>
    <t xml:space="preserve">                    INEGI-Conacyt, Encuesta sobre Investigación y Desarrollo Tecnológico (ESIDET); 2012, 2014.</t>
  </si>
  <si>
    <t xml:space="preserve">Producción Científica y Tecnológica en México </t>
  </si>
  <si>
    <t>III.19 SOLICITUDES DE PATENTES POR RESIDENTES DE ACUERDO CON EL ÁREA TECNOLÓGICA, 2010-2017</t>
  </si>
  <si>
    <t>SOLICITUDES DE PATENTES POR RESIDENTES DE ACUERDO CON EL ÁREA TECNOLÓGICA, 2010-2017</t>
  </si>
  <si>
    <t>III.21 PRINCIPALES OFICINAS DE PROPIEDAD INTELECTUAL EXTRANJERAS DONDE SE OTORGAN PATENTES A MEXICANOS, (PRESENTACIÓN DIRECTA Y PCT), 2007-2017</t>
  </si>
  <si>
    <t>PRINCIPALES OFICINAS DE PROPIEDAD INTELECTUAL EXTRANJERAS DONDE OTORGAN PATENTES MEXICANOS (PRESENTACIÓN DIRECTA Y PCT), 2007-2017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</si>
</sst>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0.0%"/>
    <numFmt numFmtId="165" formatCode="#,##0.0"/>
    <numFmt numFmtId="166" formatCode="#,##0.0_ ;[Red]\-#,##0.0\ "/>
    <numFmt numFmtId="167" formatCode="#,##0.00_ ;[Red]\-#,##0.00\ "/>
    <numFmt numFmtId="168" formatCode="_-* #,##0_-;\-* #,##0_-;_-* &quot;-&quot;??_-;_-@_-"/>
    <numFmt numFmtId="169" formatCode="#,##0.00_ ;\-#,##0.00\ "/>
  </numFmts>
  <fonts count="33">
    <font>
      <sz val="11"/>
      <color theme="1"/>
      <name val="Calibri"/>
      <family val="2"/>
      <scheme val="minor"/>
    </font>
    <font>
      <sz val="10"/>
      <name val="Arial"/>
      <family val="2"/>
    </font>
    <font>
      <u/>
      <sz val="11"/>
      <color theme="10"/>
      <name val="Calibri"/>
      <family val="2"/>
      <scheme val="minor"/>
    </font>
    <font>
      <sz val="8"/>
      <name val="Calibri"/>
      <family val="2"/>
      <scheme val="minor"/>
    </font>
    <font>
      <sz val="11"/>
      <color theme="1"/>
      <name val="Calibri"/>
      <family val="2"/>
      <scheme val="minor"/>
    </font>
    <font>
      <sz val="10"/>
      <name val="Geneva"/>
    </font>
    <font>
      <sz val="12"/>
      <color theme="1"/>
      <name val="Montserrat"/>
    </font>
    <font>
      <sz val="11"/>
      <color theme="1"/>
      <name val="Montserrat"/>
    </font>
    <font>
      <b/>
      <sz val="12"/>
      <color theme="1"/>
      <name val="Montserrat"/>
    </font>
    <font>
      <b/>
      <sz val="11"/>
      <color theme="1"/>
      <name val="Montserrat"/>
    </font>
    <font>
      <b/>
      <u/>
      <sz val="11"/>
      <color rgb="FF0070C0"/>
      <name val="Montserrat"/>
    </font>
    <font>
      <b/>
      <sz val="16"/>
      <color rgb="FF8B1333"/>
      <name val="Montserrat"/>
    </font>
    <font>
      <b/>
      <sz val="12"/>
      <name val="Montserrat"/>
    </font>
    <font>
      <b/>
      <sz val="11"/>
      <name val="Montserrat"/>
    </font>
    <font>
      <sz val="10"/>
      <color theme="1"/>
      <name val="Montserrat"/>
    </font>
    <font>
      <b/>
      <sz val="12"/>
      <color indexed="8"/>
      <name val="Montserrat"/>
    </font>
    <font>
      <sz val="12"/>
      <color indexed="8"/>
      <name val="Montserrat"/>
    </font>
    <font>
      <sz val="12"/>
      <name val="Montserrat"/>
    </font>
    <font>
      <b/>
      <sz val="11"/>
      <color indexed="8"/>
      <name val="Montserrat"/>
    </font>
    <font>
      <sz val="11"/>
      <color indexed="8"/>
      <name val="Montserrat"/>
    </font>
    <font>
      <sz val="11"/>
      <name val="Montserrat"/>
    </font>
    <font>
      <sz val="10"/>
      <color indexed="8"/>
      <name val="Montserrat"/>
    </font>
    <font>
      <b/>
      <sz val="11"/>
      <color rgb="FF000000"/>
      <name val="Montserrat"/>
    </font>
    <font>
      <sz val="11"/>
      <color rgb="FF000000"/>
      <name val="Montserrat"/>
    </font>
    <font>
      <sz val="10"/>
      <name val="Montserrat"/>
    </font>
    <font>
      <b/>
      <sz val="10"/>
      <name val="Montserrat"/>
    </font>
    <font>
      <b/>
      <vertAlign val="superscript"/>
      <sz val="11"/>
      <color indexed="8"/>
      <name val="Montserrat"/>
    </font>
    <font>
      <i/>
      <sz val="10"/>
      <name val="Montserrat"/>
    </font>
    <font>
      <sz val="11"/>
      <color rgb="FFFF0000"/>
      <name val="Montserrat"/>
    </font>
    <font>
      <b/>
      <sz val="11"/>
      <color rgb="FFFF0000"/>
      <name val="Montserrat"/>
    </font>
    <font>
      <b/>
      <vertAlign val="superscript"/>
      <sz val="12"/>
      <name val="Montserrat"/>
    </font>
    <font>
      <b/>
      <vertAlign val="superscript"/>
      <sz val="11"/>
      <name val="Montserrat"/>
    </font>
    <font>
      <vertAlign val="superscript"/>
      <sz val="11"/>
      <color theme="1"/>
      <name val="Montserrat"/>
    </font>
  </fonts>
  <fills count="7">
    <fill>
      <patternFill patternType="none"/>
    </fill>
    <fill>
      <patternFill patternType="gray125"/>
    </fill>
    <fill>
      <patternFill patternType="solid">
        <fgColor theme="0"/>
        <bgColor indexed="64"/>
      </patternFill>
    </fill>
    <fill>
      <patternFill patternType="solid">
        <fgColor rgb="FFD5BE94"/>
        <bgColor indexed="64"/>
      </patternFill>
    </fill>
    <fill>
      <patternFill patternType="solid">
        <fgColor rgb="FFE7DAC3"/>
        <bgColor indexed="64"/>
      </patternFill>
    </fill>
    <fill>
      <patternFill patternType="solid">
        <fgColor rgb="FFD5BE94"/>
        <bgColor rgb="FF000000"/>
      </patternFill>
    </fill>
    <fill>
      <patternFill patternType="solid">
        <fgColor rgb="FFE7DAC3"/>
        <bgColor rgb="FF000000"/>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9">
    <xf numFmtId="0" fontId="0" fillId="0" borderId="0"/>
    <xf numFmtId="0" fontId="1" fillId="0" borderId="0">
      <alignment horizontal="left" wrapText="1"/>
    </xf>
    <xf numFmtId="0" fontId="1" fillId="0" borderId="0">
      <alignment horizontal="left" wrapText="1"/>
    </xf>
    <xf numFmtId="0" fontId="2" fillId="0" borderId="0"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 fillId="0" borderId="0">
      <alignment horizontal="left" wrapText="1"/>
    </xf>
    <xf numFmtId="43" fontId="4" fillId="0" borderId="0" applyFont="0" applyFill="0" applyBorder="0" applyAlignment="0" applyProtection="0"/>
    <xf numFmtId="0" fontId="5" fillId="0" borderId="0"/>
  </cellStyleXfs>
  <cellXfs count="324">
    <xf numFmtId="0" fontId="0" fillId="0" borderId="0" xfId="0"/>
    <xf numFmtId="0" fontId="7" fillId="0" borderId="0" xfId="0" applyFont="1"/>
    <xf numFmtId="0" fontId="10" fillId="0" borderId="0" xfId="3" applyFont="1" applyFill="1" applyAlignment="1" applyProtection="1">
      <alignment horizontal="right"/>
    </xf>
    <xf numFmtId="0" fontId="9" fillId="0" borderId="0" xfId="0" applyFont="1"/>
    <xf numFmtId="0" fontId="11" fillId="0" borderId="0" xfId="0" applyFont="1" applyAlignment="1">
      <alignment horizontal="center"/>
    </xf>
    <xf numFmtId="0" fontId="7" fillId="0" borderId="0" xfId="0" applyFont="1" applyFill="1" applyBorder="1"/>
    <xf numFmtId="3" fontId="7" fillId="0" borderId="0" xfId="0" applyNumberFormat="1" applyFont="1" applyFill="1" applyBorder="1"/>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3" fontId="9" fillId="0" borderId="0" xfId="0" applyNumberFormat="1" applyFont="1" applyFill="1" applyBorder="1"/>
    <xf numFmtId="0" fontId="13" fillId="4" borderId="0" xfId="0" applyFont="1" applyFill="1" applyBorder="1" applyAlignment="1">
      <alignment horizontal="center" vertical="center"/>
    </xf>
    <xf numFmtId="0" fontId="7" fillId="4" borderId="0" xfId="0" applyFont="1" applyFill="1" applyBorder="1" applyAlignment="1">
      <alignment horizontal="left"/>
    </xf>
    <xf numFmtId="0" fontId="13" fillId="4" borderId="3" xfId="0" applyFont="1" applyFill="1" applyBorder="1" applyAlignment="1">
      <alignment horizontal="center" vertical="center"/>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9" fillId="4" borderId="3" xfId="0" applyFont="1" applyFill="1" applyBorder="1" applyAlignment="1">
      <alignment horizontal="left"/>
    </xf>
    <xf numFmtId="0" fontId="14" fillId="0" borderId="0" xfId="0" applyFont="1"/>
    <xf numFmtId="3" fontId="7" fillId="0" borderId="0" xfId="0" applyNumberFormat="1" applyFont="1"/>
    <xf numFmtId="0" fontId="7" fillId="4" borderId="2" xfId="0" applyFont="1" applyFill="1" applyBorder="1" applyAlignment="1">
      <alignment horizontal="left"/>
    </xf>
    <xf numFmtId="0" fontId="7" fillId="0" borderId="0" xfId="0" applyFont="1" applyBorder="1"/>
    <xf numFmtId="3" fontId="6" fillId="0" borderId="0" xfId="0" applyNumberFormat="1" applyFont="1" applyBorder="1" applyAlignment="1">
      <alignment horizontal="right" vertical="center" wrapText="1"/>
    </xf>
    <xf numFmtId="3" fontId="7" fillId="0" borderId="0" xfId="0" applyNumberFormat="1" applyFont="1" applyBorder="1" applyAlignment="1">
      <alignment horizontal="right" vertical="center" wrapText="1"/>
    </xf>
    <xf numFmtId="49" fontId="13" fillId="4" borderId="0" xfId="0" applyNumberFormat="1" applyFont="1" applyFill="1" applyBorder="1" applyAlignment="1">
      <alignment horizontal="center" vertical="center"/>
    </xf>
    <xf numFmtId="0" fontId="7" fillId="4" borderId="0" xfId="0" applyFont="1" applyFill="1" applyBorder="1"/>
    <xf numFmtId="0" fontId="9" fillId="4" borderId="0" xfId="0" applyFont="1" applyFill="1" applyBorder="1"/>
    <xf numFmtId="0" fontId="14" fillId="0" borderId="0" xfId="0" applyFont="1" applyBorder="1"/>
    <xf numFmtId="0" fontId="9" fillId="4" borderId="1" xfId="0" applyFont="1" applyFill="1" applyBorder="1" applyAlignment="1">
      <alignment horizontal="center" vertical="center"/>
    </xf>
    <xf numFmtId="0" fontId="9" fillId="4" borderId="3" xfId="0" applyFont="1" applyFill="1" applyBorder="1"/>
    <xf numFmtId="49" fontId="9" fillId="4" borderId="1" xfId="0" applyNumberFormat="1" applyFont="1" applyFill="1" applyBorder="1" applyAlignment="1">
      <alignment horizontal="center" vertical="center"/>
    </xf>
    <xf numFmtId="0" fontId="13" fillId="4" borderId="1" xfId="0" applyFont="1" applyFill="1" applyBorder="1" applyAlignment="1">
      <alignment horizontal="center" wrapText="1"/>
    </xf>
    <xf numFmtId="0" fontId="7" fillId="0" borderId="0" xfId="0" applyFont="1" applyFill="1"/>
    <xf numFmtId="0" fontId="6" fillId="4" borderId="0" xfId="0" applyFont="1" applyFill="1" applyBorder="1"/>
    <xf numFmtId="0" fontId="8" fillId="4" borderId="0" xfId="0" applyFont="1" applyFill="1" applyBorder="1"/>
    <xf numFmtId="0" fontId="12"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13" fillId="0" borderId="0" xfId="0" applyFont="1" applyAlignment="1">
      <alignment horizontal="center" vertical="center"/>
    </xf>
    <xf numFmtId="0" fontId="6" fillId="0" borderId="0" xfId="0" applyFont="1" applyFill="1"/>
    <xf numFmtId="2" fontId="7" fillId="0" borderId="0" xfId="0" applyNumberFormat="1" applyFont="1"/>
    <xf numFmtId="0" fontId="7" fillId="4" borderId="3" xfId="0" applyFont="1" applyFill="1" applyBorder="1"/>
    <xf numFmtId="0" fontId="8" fillId="0" borderId="0" xfId="0" applyFont="1" applyFill="1" applyBorder="1"/>
    <xf numFmtId="4" fontId="6" fillId="0" borderId="0" xfId="0" applyNumberFormat="1" applyFont="1" applyBorder="1"/>
    <xf numFmtId="0" fontId="7" fillId="0" borderId="0" xfId="0" applyFont="1" applyAlignment="1">
      <alignment horizontal="center" wrapText="1"/>
    </xf>
    <xf numFmtId="0" fontId="8" fillId="3" borderId="1" xfId="0" applyFont="1" applyFill="1" applyBorder="1"/>
    <xf numFmtId="0" fontId="8" fillId="3" borderId="1" xfId="0" applyFont="1" applyFill="1" applyBorder="1" applyAlignment="1"/>
    <xf numFmtId="0" fontId="7" fillId="3" borderId="1" xfId="0" applyFont="1" applyFill="1" applyBorder="1"/>
    <xf numFmtId="0" fontId="13" fillId="4" borderId="1" xfId="0" applyFont="1" applyFill="1" applyBorder="1" applyAlignment="1">
      <alignment horizontal="center"/>
    </xf>
    <xf numFmtId="49" fontId="13" fillId="4" borderId="1" xfId="0" applyNumberFormat="1" applyFont="1" applyFill="1" applyBorder="1" applyAlignment="1">
      <alignment horizontal="center"/>
    </xf>
    <xf numFmtId="0" fontId="9" fillId="4" borderId="1" xfId="0" applyFont="1" applyFill="1" applyBorder="1" applyAlignment="1">
      <alignment horizontal="center"/>
    </xf>
    <xf numFmtId="0" fontId="8" fillId="0" borderId="0" xfId="0" applyFont="1" applyFill="1"/>
    <xf numFmtId="0" fontId="6" fillId="4" borderId="3" xfId="0" applyFont="1" applyFill="1" applyBorder="1"/>
    <xf numFmtId="0" fontId="8" fillId="4" borderId="3" xfId="0" applyFont="1" applyFill="1" applyBorder="1"/>
    <xf numFmtId="49" fontId="8" fillId="4" borderId="3" xfId="0" applyNumberFormat="1" applyFont="1" applyFill="1" applyBorder="1" applyAlignment="1">
      <alignment horizontal="center"/>
    </xf>
    <xf numFmtId="0" fontId="9" fillId="4" borderId="3" xfId="0" applyFont="1" applyFill="1" applyBorder="1" applyAlignment="1">
      <alignment horizontal="center"/>
    </xf>
    <xf numFmtId="49" fontId="9" fillId="4" borderId="3" xfId="0" applyNumberFormat="1" applyFont="1" applyFill="1" applyBorder="1" applyAlignment="1">
      <alignment horizontal="center"/>
    </xf>
    <xf numFmtId="0" fontId="20" fillId="0" borderId="0" xfId="6" applyFont="1" applyAlignment="1"/>
    <xf numFmtId="0" fontId="18" fillId="0" borderId="0" xfId="6" applyFont="1" applyAlignment="1"/>
    <xf numFmtId="164" fontId="19" fillId="0" borderId="0" xfId="5" applyNumberFormat="1" applyFont="1" applyAlignment="1">
      <alignment horizontal="center"/>
    </xf>
    <xf numFmtId="3" fontId="18" fillId="4" borderId="1" xfId="6" applyNumberFormat="1" applyFont="1" applyFill="1" applyBorder="1" applyAlignment="1">
      <alignment horizontal="center" vertical="center"/>
    </xf>
    <xf numFmtId="3" fontId="18" fillId="4" borderId="1" xfId="6" applyNumberFormat="1" applyFont="1" applyFill="1" applyBorder="1" applyAlignment="1">
      <alignment horizontal="center" vertical="center" wrapText="1"/>
    </xf>
    <xf numFmtId="1" fontId="19" fillId="4" borderId="0" xfId="6" applyNumberFormat="1" applyFont="1" applyFill="1" applyBorder="1" applyAlignment="1">
      <alignment horizontal="center"/>
    </xf>
    <xf numFmtId="1" fontId="19" fillId="4" borderId="3" xfId="6" applyNumberFormat="1" applyFont="1" applyFill="1" applyBorder="1" applyAlignment="1">
      <alignment horizontal="center"/>
    </xf>
    <xf numFmtId="0" fontId="21" fillId="0" borderId="0" xfId="6" applyFont="1" applyAlignment="1"/>
    <xf numFmtId="0" fontId="15" fillId="4" borderId="1" xfId="6" applyFont="1" applyFill="1" applyBorder="1" applyAlignment="1">
      <alignment horizontal="center" vertical="center" wrapText="1"/>
    </xf>
    <xf numFmtId="0" fontId="16" fillId="4" borderId="0" xfId="6" applyFont="1" applyFill="1" applyBorder="1" applyAlignment="1">
      <alignment horizontal="center"/>
    </xf>
    <xf numFmtId="0" fontId="16" fillId="4" borderId="3" xfId="6" applyFont="1" applyFill="1" applyBorder="1" applyAlignment="1">
      <alignment horizontal="center"/>
    </xf>
    <xf numFmtId="0" fontId="18" fillId="3" borderId="1" xfId="6" applyFont="1" applyFill="1" applyBorder="1" applyAlignment="1"/>
    <xf numFmtId="0" fontId="18" fillId="3" borderId="2" xfId="6" applyFont="1" applyFill="1" applyBorder="1" applyAlignment="1"/>
    <xf numFmtId="0" fontId="18" fillId="4" borderId="0" xfId="6" applyFont="1" applyFill="1" applyBorder="1" applyAlignment="1">
      <alignment horizontal="center" vertical="center" wrapText="1"/>
    </xf>
    <xf numFmtId="0" fontId="19" fillId="4" borderId="0" xfId="6" applyFont="1" applyFill="1" applyBorder="1" applyAlignment="1"/>
    <xf numFmtId="0" fontId="7" fillId="4" borderId="0" xfId="0" applyFont="1" applyFill="1" applyBorder="1" applyAlignment="1">
      <alignment horizontal="center" vertical="center"/>
    </xf>
    <xf numFmtId="0" fontId="18" fillId="4" borderId="3" xfId="6" applyFont="1" applyFill="1" applyBorder="1" applyAlignment="1">
      <alignment horizontal="center" vertical="center" wrapText="1"/>
    </xf>
    <xf numFmtId="0" fontId="18" fillId="4" borderId="3" xfId="6" applyFont="1" applyFill="1" applyBorder="1" applyAlignment="1"/>
    <xf numFmtId="0" fontId="7" fillId="4" borderId="3" xfId="0" applyFont="1" applyFill="1" applyBorder="1" applyAlignment="1">
      <alignment horizontal="center" vertical="center"/>
    </xf>
    <xf numFmtId="0" fontId="18" fillId="3" borderId="3" xfId="6" applyFont="1" applyFill="1" applyBorder="1" applyAlignment="1"/>
    <xf numFmtId="0" fontId="7" fillId="3" borderId="1" xfId="0" applyFont="1" applyFill="1" applyBorder="1" applyAlignment="1">
      <alignment horizontal="center" vertical="center"/>
    </xf>
    <xf numFmtId="0" fontId="18" fillId="4" borderId="1" xfId="6" applyFont="1" applyFill="1" applyBorder="1" applyAlignment="1">
      <alignment horizontal="center" vertical="center" wrapText="1"/>
    </xf>
    <xf numFmtId="0" fontId="7" fillId="4" borderId="2" xfId="0" applyFont="1" applyFill="1" applyBorder="1" applyAlignment="1">
      <alignment horizontal="left" vertical="center"/>
    </xf>
    <xf numFmtId="0" fontId="7" fillId="4" borderId="0" xfId="0" applyFont="1" applyFill="1" applyBorder="1" applyAlignment="1">
      <alignment horizontal="left" vertical="center"/>
    </xf>
    <xf numFmtId="0" fontId="7" fillId="4" borderId="3" xfId="0" applyFont="1" applyFill="1" applyBorder="1" applyAlignment="1">
      <alignment horizontal="left" vertical="center"/>
    </xf>
    <xf numFmtId="0" fontId="22" fillId="6" borderId="1" xfId="6" applyFont="1" applyFill="1" applyBorder="1" applyAlignment="1">
      <alignment horizontal="center" vertical="center" wrapText="1"/>
    </xf>
    <xf numFmtId="0" fontId="7" fillId="2" borderId="0" xfId="0" applyFont="1" applyFill="1"/>
    <xf numFmtId="0" fontId="9" fillId="2" borderId="0" xfId="0" applyFont="1" applyFill="1" applyAlignment="1">
      <alignment vertical="center"/>
    </xf>
    <xf numFmtId="0" fontId="23" fillId="4" borderId="0" xfId="0" applyFont="1" applyFill="1" applyBorder="1" applyAlignment="1">
      <alignment horizontal="center" vertical="center"/>
    </xf>
    <xf numFmtId="2" fontId="23" fillId="4" borderId="0" xfId="0" applyNumberFormat="1" applyFont="1" applyFill="1" applyBorder="1" applyAlignment="1">
      <alignment horizontal="center" vertical="center"/>
    </xf>
    <xf numFmtId="0" fontId="23" fillId="4" borderId="3" xfId="0" applyFont="1" applyFill="1" applyBorder="1" applyAlignment="1">
      <alignment horizontal="center" vertical="center"/>
    </xf>
    <xf numFmtId="2" fontId="23" fillId="4" borderId="3" xfId="0" applyNumberFormat="1" applyFont="1" applyFill="1" applyBorder="1" applyAlignment="1">
      <alignment horizontal="center" vertical="center"/>
    </xf>
    <xf numFmtId="0" fontId="14" fillId="2" borderId="0" xfId="0" applyFont="1" applyFill="1" applyAlignment="1">
      <alignment horizontal="left" vertical="center"/>
    </xf>
    <xf numFmtId="0" fontId="14" fillId="2" borderId="0" xfId="0" applyFont="1" applyFill="1"/>
    <xf numFmtId="0" fontId="14" fillId="2" borderId="0" xfId="0" applyFont="1" applyFill="1" applyAlignment="1">
      <alignment horizontal="left"/>
    </xf>
    <xf numFmtId="0" fontId="24" fillId="0" borderId="0" xfId="6" applyFont="1" applyAlignment="1"/>
    <xf numFmtId="4" fontId="19" fillId="0" borderId="0" xfId="6" applyNumberFormat="1" applyFont="1" applyBorder="1" applyAlignment="1">
      <alignment horizontal="center" vertical="center"/>
    </xf>
    <xf numFmtId="4" fontId="20" fillId="0" borderId="0" xfId="6" applyNumberFormat="1" applyFont="1" applyAlignment="1"/>
    <xf numFmtId="0" fontId="13" fillId="0" borderId="0" xfId="6" applyFont="1" applyAlignment="1"/>
    <xf numFmtId="0" fontId="20" fillId="0" borderId="0" xfId="6" applyFont="1" applyBorder="1" applyAlignment="1">
      <alignment horizontal="left"/>
    </xf>
    <xf numFmtId="0" fontId="20" fillId="3" borderId="2" xfId="6" applyFont="1" applyFill="1" applyBorder="1" applyAlignment="1"/>
    <xf numFmtId="0" fontId="19" fillId="3" borderId="3" xfId="6" applyFont="1" applyFill="1" applyBorder="1" applyAlignment="1"/>
    <xf numFmtId="0" fontId="20" fillId="3" borderId="3" xfId="6" applyFont="1" applyFill="1" applyBorder="1" applyAlignment="1"/>
    <xf numFmtId="0" fontId="19" fillId="4" borderId="0" xfId="6" applyFont="1" applyFill="1" applyBorder="1" applyAlignment="1">
      <alignment horizontal="center"/>
    </xf>
    <xf numFmtId="0" fontId="19" fillId="4" borderId="3" xfId="6" applyFont="1" applyFill="1" applyBorder="1" applyAlignment="1">
      <alignment horizontal="center"/>
    </xf>
    <xf numFmtId="0" fontId="14" fillId="0" borderId="0" xfId="0" applyFont="1" applyAlignment="1">
      <alignment horizontal="left" vertical="center"/>
    </xf>
    <xf numFmtId="0" fontId="7" fillId="2" borderId="0" xfId="0" applyFont="1" applyFill="1" applyAlignment="1"/>
    <xf numFmtId="4" fontId="7" fillId="2" borderId="0" xfId="0" applyNumberFormat="1" applyFont="1" applyFill="1" applyAlignment="1"/>
    <xf numFmtId="165" fontId="7" fillId="2" borderId="0" xfId="0" applyNumberFormat="1" applyFont="1" applyFill="1" applyAlignment="1"/>
    <xf numFmtId="4" fontId="18" fillId="0" borderId="0" xfId="6" applyNumberFormat="1" applyFont="1" applyBorder="1" applyAlignment="1">
      <alignment horizontal="center"/>
    </xf>
    <xf numFmtId="0" fontId="19" fillId="2" borderId="0" xfId="6" applyFont="1" applyFill="1" applyBorder="1" applyAlignment="1">
      <alignment horizontal="left"/>
    </xf>
    <xf numFmtId="0" fontId="20" fillId="2" borderId="0" xfId="6" applyFont="1" applyFill="1" applyBorder="1" applyAlignment="1">
      <alignment horizontal="left" vertical="center" wrapText="1"/>
    </xf>
    <xf numFmtId="0" fontId="20" fillId="2" borderId="0" xfId="6" applyFont="1" applyFill="1" applyBorder="1" applyAlignment="1"/>
    <xf numFmtId="0" fontId="19" fillId="2" borderId="0" xfId="6" applyFont="1" applyFill="1" applyAlignment="1"/>
    <xf numFmtId="0" fontId="18" fillId="4" borderId="2" xfId="6" applyFont="1" applyFill="1" applyBorder="1" applyAlignment="1">
      <alignment horizontal="center" vertical="center" wrapText="1"/>
    </xf>
    <xf numFmtId="0" fontId="19" fillId="4" borderId="2" xfId="6" applyFont="1" applyFill="1" applyBorder="1" applyAlignment="1">
      <alignment horizontal="left"/>
    </xf>
    <xf numFmtId="0" fontId="19" fillId="4" borderId="0" xfId="6" applyFont="1" applyFill="1" applyBorder="1" applyAlignment="1">
      <alignment horizontal="left"/>
    </xf>
    <xf numFmtId="0" fontId="18" fillId="4" borderId="0" xfId="6" applyFont="1" applyFill="1" applyBorder="1" applyAlignment="1">
      <alignment horizontal="left"/>
    </xf>
    <xf numFmtId="0" fontId="19" fillId="4" borderId="3" xfId="6" applyFont="1" applyFill="1" applyBorder="1" applyAlignment="1">
      <alignment horizontal="left"/>
    </xf>
    <xf numFmtId="0" fontId="21" fillId="2" borderId="0" xfId="6" applyFont="1" applyFill="1" applyBorder="1" applyAlignment="1">
      <alignment horizontal="left"/>
    </xf>
    <xf numFmtId="0" fontId="27" fillId="2" borderId="0" xfId="6" applyFont="1" applyFill="1" applyBorder="1" applyAlignment="1"/>
    <xf numFmtId="2" fontId="7" fillId="2" borderId="0" xfId="5" applyNumberFormat="1" applyFont="1" applyFill="1" applyAlignment="1"/>
    <xf numFmtId="0" fontId="28" fillId="2" borderId="0" xfId="0" applyFont="1" applyFill="1" applyAlignment="1"/>
    <xf numFmtId="2" fontId="28" fillId="2" borderId="0" xfId="5" applyNumberFormat="1" applyFont="1" applyFill="1" applyAlignment="1"/>
    <xf numFmtId="44" fontId="7" fillId="2" borderId="0" xfId="4" applyFont="1" applyFill="1" applyAlignment="1"/>
    <xf numFmtId="44" fontId="7" fillId="2" borderId="0" xfId="4" applyFont="1" applyFill="1" applyBorder="1" applyAlignment="1"/>
    <xf numFmtId="0" fontId="20" fillId="3" borderId="1" xfId="6" applyFont="1" applyFill="1" applyBorder="1" applyAlignment="1"/>
    <xf numFmtId="0" fontId="7" fillId="4" borderId="0" xfId="0" applyFont="1" applyFill="1" applyAlignment="1"/>
    <xf numFmtId="0" fontId="12" fillId="3" borderId="2" xfId="6" applyFont="1" applyFill="1" applyBorder="1" applyAlignment="1">
      <alignment horizontal="left"/>
    </xf>
    <xf numFmtId="0" fontId="17" fillId="3" borderId="2" xfId="6" applyFont="1" applyFill="1" applyBorder="1" applyAlignment="1"/>
    <xf numFmtId="0" fontId="17" fillId="0" borderId="0" xfId="6" applyFont="1" applyFill="1" applyAlignment="1"/>
    <xf numFmtId="0" fontId="24" fillId="0" borderId="0" xfId="6" applyFont="1" applyFill="1" applyAlignment="1"/>
    <xf numFmtId="0" fontId="12" fillId="4" borderId="3" xfId="6" applyFont="1" applyFill="1" applyBorder="1" applyAlignment="1">
      <alignment horizontal="center"/>
    </xf>
    <xf numFmtId="0" fontId="12" fillId="4" borderId="1" xfId="6" applyNumberFormat="1" applyFont="1" applyFill="1" applyBorder="1" applyAlignment="1">
      <alignment horizontal="center" vertical="center" wrapText="1"/>
    </xf>
    <xf numFmtId="0" fontId="17" fillId="4" borderId="0" xfId="6" applyFont="1" applyFill="1" applyAlignment="1"/>
    <xf numFmtId="43" fontId="24" fillId="0" borderId="0" xfId="7" applyFont="1" applyFill="1" applyAlignment="1"/>
    <xf numFmtId="0" fontId="12" fillId="4" borderId="3" xfId="6" applyFont="1" applyFill="1" applyBorder="1" applyAlignment="1"/>
    <xf numFmtId="166" fontId="24" fillId="0" borderId="0" xfId="6" applyNumberFormat="1" applyFont="1" applyFill="1" applyAlignment="1"/>
    <xf numFmtId="0" fontId="13" fillId="3" borderId="2" xfId="6" applyFont="1" applyFill="1" applyBorder="1" applyAlignment="1">
      <alignment horizontal="left"/>
    </xf>
    <xf numFmtId="0" fontId="20" fillId="0" borderId="0" xfId="6" applyFont="1" applyFill="1" applyAlignment="1"/>
    <xf numFmtId="0" fontId="20" fillId="3" borderId="0" xfId="6" applyFont="1" applyFill="1" applyBorder="1" applyAlignment="1"/>
    <xf numFmtId="0" fontId="13" fillId="4" borderId="3" xfId="6" applyFont="1" applyFill="1" applyBorder="1" applyAlignment="1">
      <alignment horizontal="center"/>
    </xf>
    <xf numFmtId="1" fontId="13" fillId="4" borderId="1" xfId="6" applyNumberFormat="1" applyFont="1" applyFill="1" applyBorder="1" applyAlignment="1">
      <alignment horizontal="center" vertical="center" wrapText="1"/>
    </xf>
    <xf numFmtId="0" fontId="13" fillId="4" borderId="1" xfId="6" applyNumberFormat="1" applyFont="1" applyFill="1" applyBorder="1" applyAlignment="1">
      <alignment horizontal="center" vertical="center" wrapText="1"/>
    </xf>
    <xf numFmtId="0" fontId="20" fillId="4" borderId="0" xfId="6" applyFont="1" applyFill="1" applyAlignment="1"/>
    <xf numFmtId="43" fontId="20" fillId="0" borderId="0" xfId="7" applyFont="1" applyFill="1" applyAlignment="1"/>
    <xf numFmtId="0" fontId="13" fillId="4" borderId="3" xfId="6" applyFont="1" applyFill="1" applyBorder="1" applyAlignment="1"/>
    <xf numFmtId="166" fontId="20" fillId="0" borderId="0" xfId="6" applyNumberFormat="1" applyFont="1" applyFill="1" applyAlignment="1"/>
    <xf numFmtId="43" fontId="25" fillId="0" borderId="0" xfId="6" applyNumberFormat="1" applyFont="1" applyFill="1" applyAlignment="1"/>
    <xf numFmtId="4" fontId="24" fillId="0" borderId="0" xfId="6" applyNumberFormat="1" applyFont="1" applyFill="1" applyAlignment="1"/>
    <xf numFmtId="0" fontId="17" fillId="3" borderId="3" xfId="6" applyFont="1" applyFill="1" applyBorder="1" applyAlignment="1"/>
    <xf numFmtId="1" fontId="12" fillId="4" borderId="3" xfId="6" applyNumberFormat="1" applyFont="1" applyFill="1" applyBorder="1" applyAlignment="1">
      <alignment horizontal="center" vertical="center" wrapText="1"/>
    </xf>
    <xf numFmtId="0" fontId="12" fillId="4" borderId="3" xfId="6" applyNumberFormat="1" applyFont="1" applyFill="1" applyBorder="1" applyAlignment="1">
      <alignment horizontal="center" vertical="center" wrapText="1"/>
    </xf>
    <xf numFmtId="0" fontId="20" fillId="0" borderId="0" xfId="6" applyFont="1" applyFill="1" applyAlignment="1">
      <alignment vertical="center" wrapText="1"/>
    </xf>
    <xf numFmtId="43" fontId="20" fillId="0" borderId="0" xfId="6" applyNumberFormat="1" applyFont="1" applyFill="1" applyAlignment="1"/>
    <xf numFmtId="0" fontId="13" fillId="3" borderId="2" xfId="6" applyFont="1" applyFill="1" applyBorder="1" applyAlignment="1"/>
    <xf numFmtId="0" fontId="13" fillId="4" borderId="1" xfId="6" applyFont="1" applyFill="1" applyBorder="1" applyAlignment="1">
      <alignment horizontal="center"/>
    </xf>
    <xf numFmtId="0" fontId="20" fillId="0" borderId="0" xfId="6" applyFont="1" applyAlignment="1">
      <alignment vertical="center" wrapText="1"/>
    </xf>
    <xf numFmtId="0" fontId="13" fillId="3" borderId="1" xfId="6" applyFont="1" applyFill="1" applyBorder="1" applyAlignment="1"/>
    <xf numFmtId="0" fontId="13" fillId="4" borderId="1" xfId="6" applyFont="1" applyFill="1" applyBorder="1" applyAlignment="1">
      <alignment horizontal="center" vertical="center" wrapText="1"/>
    </xf>
    <xf numFmtId="167" fontId="20" fillId="4" borderId="0" xfId="6" applyNumberFormat="1" applyFont="1" applyFill="1" applyBorder="1" applyAlignment="1">
      <alignment horizontal="center" vertical="center"/>
    </xf>
    <xf numFmtId="2" fontId="20" fillId="4" borderId="0" xfId="6" applyNumberFormat="1" applyFont="1" applyFill="1" applyAlignment="1">
      <alignment horizontal="center" vertical="center"/>
    </xf>
    <xf numFmtId="167" fontId="13" fillId="4" borderId="3" xfId="6" applyNumberFormat="1" applyFont="1" applyFill="1" applyBorder="1" applyAlignment="1">
      <alignment horizontal="center" vertical="center"/>
    </xf>
    <xf numFmtId="2" fontId="13" fillId="4" borderId="3" xfId="6" applyNumberFormat="1" applyFont="1" applyFill="1" applyBorder="1" applyAlignment="1">
      <alignment horizontal="center" vertical="center"/>
    </xf>
    <xf numFmtId="0" fontId="20" fillId="0" borderId="0" xfId="6" applyFont="1" applyFill="1" applyAlignment="1">
      <alignment vertical="center"/>
    </xf>
    <xf numFmtId="9" fontId="20" fillId="0" borderId="0" xfId="5" applyFont="1" applyFill="1" applyAlignment="1"/>
    <xf numFmtId="2" fontId="20" fillId="0" borderId="0" xfId="6" applyNumberFormat="1" applyFont="1" applyFill="1" applyAlignment="1"/>
    <xf numFmtId="1" fontId="13" fillId="4" borderId="3" xfId="6" applyNumberFormat="1" applyFont="1" applyFill="1" applyBorder="1" applyAlignment="1">
      <alignment horizontal="center" vertical="center" wrapText="1"/>
    </xf>
    <xf numFmtId="0" fontId="13" fillId="4" borderId="3" xfId="6" applyNumberFormat="1" applyFont="1" applyFill="1" applyBorder="1" applyAlignment="1">
      <alignment horizontal="center" vertical="center" wrapText="1"/>
    </xf>
    <xf numFmtId="0" fontId="7" fillId="2" borderId="0" xfId="0" applyFont="1" applyFill="1" applyAlignment="1">
      <alignment horizontal="right"/>
    </xf>
    <xf numFmtId="3" fontId="7" fillId="2" borderId="0" xfId="0" applyNumberFormat="1" applyFont="1" applyFill="1" applyAlignment="1">
      <alignment horizontal="right"/>
    </xf>
    <xf numFmtId="3" fontId="9" fillId="2" borderId="0" xfId="0" applyNumberFormat="1" applyFont="1" applyFill="1" applyAlignment="1">
      <alignment horizontal="right"/>
    </xf>
    <xf numFmtId="168" fontId="7" fillId="2" borderId="0" xfId="7" applyNumberFormat="1" applyFont="1" applyFill="1" applyAlignment="1">
      <alignment horizontal="right"/>
    </xf>
    <xf numFmtId="168" fontId="7" fillId="2" borderId="0" xfId="7" applyNumberFormat="1" applyFont="1" applyFill="1"/>
    <xf numFmtId="0" fontId="29" fillId="2" borderId="0" xfId="6" applyFont="1" applyFill="1" applyAlignment="1"/>
    <xf numFmtId="0" fontId="18" fillId="4" borderId="2" xfId="6" applyFont="1" applyFill="1" applyBorder="1" applyAlignment="1">
      <alignment horizontal="left" vertical="center" wrapText="1"/>
    </xf>
    <xf numFmtId="0" fontId="18" fillId="4" borderId="3" xfId="6" applyFont="1" applyFill="1" applyBorder="1" applyAlignment="1">
      <alignment horizontal="left" vertical="center" wrapText="1" indent="4"/>
    </xf>
    <xf numFmtId="0" fontId="7" fillId="4" borderId="0" xfId="0" applyFont="1" applyFill="1"/>
    <xf numFmtId="0" fontId="7" fillId="4" borderId="0" xfId="0" applyFont="1" applyFill="1" applyAlignment="1">
      <alignment horizontal="right"/>
    </xf>
    <xf numFmtId="0" fontId="9" fillId="4" borderId="0" xfId="0" applyFont="1" applyFill="1"/>
    <xf numFmtId="0" fontId="18" fillId="4" borderId="3" xfId="6" applyFont="1" applyFill="1" applyBorder="1" applyAlignment="1">
      <alignment horizontal="left"/>
    </xf>
    <xf numFmtId="0" fontId="24" fillId="2" borderId="0" xfId="8" applyFont="1" applyFill="1"/>
    <xf numFmtId="43" fontId="7" fillId="2" borderId="0" xfId="0" applyNumberFormat="1" applyFont="1" applyFill="1"/>
    <xf numFmtId="0" fontId="18" fillId="4" borderId="1" xfId="6" applyFont="1" applyFill="1" applyBorder="1" applyAlignment="1">
      <alignment horizontal="left"/>
    </xf>
    <xf numFmtId="3" fontId="9" fillId="4" borderId="1" xfId="0" applyNumberFormat="1" applyFont="1" applyFill="1" applyBorder="1" applyAlignment="1">
      <alignment horizontal="right"/>
    </xf>
    <xf numFmtId="3" fontId="7" fillId="4" borderId="0" xfId="0" applyNumberFormat="1" applyFont="1" applyFill="1" applyBorder="1" applyAlignment="1">
      <alignment horizontal="right" indent="3"/>
    </xf>
    <xf numFmtId="3" fontId="9" fillId="4" borderId="0" xfId="0" applyNumberFormat="1" applyFont="1" applyFill="1" applyBorder="1" applyAlignment="1">
      <alignment horizontal="right" indent="3"/>
    </xf>
    <xf numFmtId="3" fontId="9" fillId="4" borderId="3" xfId="0" applyNumberFormat="1" applyFont="1" applyFill="1" applyBorder="1" applyAlignment="1">
      <alignment horizontal="right" indent="3"/>
    </xf>
    <xf numFmtId="3" fontId="7" fillId="4" borderId="0" xfId="0" applyNumberFormat="1" applyFont="1" applyFill="1" applyBorder="1" applyAlignment="1">
      <alignment horizontal="right" indent="2"/>
    </xf>
    <xf numFmtId="3" fontId="9" fillId="4" borderId="0" xfId="0" applyNumberFormat="1" applyFont="1" applyFill="1" applyBorder="1" applyAlignment="1">
      <alignment horizontal="right" indent="2"/>
    </xf>
    <xf numFmtId="3" fontId="9" fillId="4" borderId="3" xfId="0" applyNumberFormat="1" applyFont="1" applyFill="1" applyBorder="1" applyAlignment="1">
      <alignment horizontal="right" indent="2"/>
    </xf>
    <xf numFmtId="3" fontId="9" fillId="4" borderId="3" xfId="0" applyNumberFormat="1" applyFont="1" applyFill="1" applyBorder="1" applyAlignment="1">
      <alignment horizontal="right" indent="1"/>
    </xf>
    <xf numFmtId="3" fontId="7" fillId="4" borderId="2" xfId="0" applyNumberFormat="1" applyFont="1" applyFill="1" applyBorder="1" applyAlignment="1">
      <alignment horizontal="right" indent="3"/>
    </xf>
    <xf numFmtId="3" fontId="9" fillId="4" borderId="2" xfId="0" applyNumberFormat="1" applyFont="1" applyFill="1" applyBorder="1" applyAlignment="1">
      <alignment horizontal="right" indent="3"/>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wrapText="1"/>
    </xf>
    <xf numFmtId="2" fontId="6" fillId="4" borderId="0" xfId="0" applyNumberFormat="1" applyFont="1" applyFill="1" applyBorder="1" applyAlignment="1">
      <alignment horizontal="right" indent="4"/>
    </xf>
    <xf numFmtId="2" fontId="8" fillId="4" borderId="3" xfId="0" applyNumberFormat="1" applyFont="1" applyFill="1" applyBorder="1" applyAlignment="1">
      <alignment horizontal="right" indent="4"/>
    </xf>
    <xf numFmtId="3" fontId="7" fillId="4" borderId="0" xfId="0" applyNumberFormat="1" applyFont="1" applyFill="1" applyBorder="1" applyAlignment="1">
      <alignment horizontal="right" vertical="center" wrapText="1" indent="4"/>
    </xf>
    <xf numFmtId="3" fontId="9" fillId="4" borderId="0" xfId="0" applyNumberFormat="1" applyFont="1" applyFill="1" applyBorder="1" applyAlignment="1">
      <alignment horizontal="right" vertical="center" wrapText="1" indent="4"/>
    </xf>
    <xf numFmtId="3" fontId="7" fillId="4" borderId="0" xfId="0" applyNumberFormat="1" applyFont="1" applyFill="1" applyBorder="1" applyAlignment="1">
      <alignment horizontal="right" vertical="center" wrapText="1" indent="2"/>
    </xf>
    <xf numFmtId="2" fontId="7" fillId="4" borderId="0" xfId="0" applyNumberFormat="1" applyFont="1" applyFill="1" applyBorder="1" applyAlignment="1">
      <alignment horizontal="right" indent="2"/>
    </xf>
    <xf numFmtId="2" fontId="9" fillId="4" borderId="3" xfId="0" applyNumberFormat="1" applyFont="1" applyFill="1" applyBorder="1" applyAlignment="1">
      <alignment horizontal="right" indent="2"/>
    </xf>
    <xf numFmtId="3" fontId="7" fillId="4" borderId="0" xfId="0" applyNumberFormat="1" applyFont="1" applyFill="1" applyBorder="1" applyAlignment="1">
      <alignment horizontal="right" vertical="center" wrapText="1" indent="1"/>
    </xf>
    <xf numFmtId="3" fontId="9" fillId="4" borderId="0" xfId="0" applyNumberFormat="1" applyFont="1" applyFill="1" applyBorder="1" applyAlignment="1">
      <alignment horizontal="right" vertical="center" wrapText="1" indent="1"/>
    </xf>
    <xf numFmtId="3" fontId="9" fillId="4" borderId="0" xfId="0" applyNumberFormat="1" applyFont="1" applyFill="1" applyBorder="1" applyAlignment="1">
      <alignment horizontal="right" vertical="center" wrapText="1" indent="2"/>
    </xf>
    <xf numFmtId="3" fontId="9" fillId="4" borderId="3" xfId="0" applyNumberFormat="1" applyFont="1" applyFill="1" applyBorder="1" applyAlignment="1">
      <alignment horizontal="right" vertical="center" wrapText="1" indent="2"/>
    </xf>
    <xf numFmtId="3" fontId="6" fillId="4" borderId="0" xfId="0" applyNumberFormat="1" applyFont="1" applyFill="1" applyBorder="1" applyAlignment="1">
      <alignment horizontal="right" vertical="center" wrapText="1" indent="1"/>
    </xf>
    <xf numFmtId="3" fontId="8" fillId="4" borderId="0" xfId="0" applyNumberFormat="1" applyFont="1" applyFill="1" applyBorder="1" applyAlignment="1">
      <alignment horizontal="right" vertical="center" wrapText="1" indent="1"/>
    </xf>
    <xf numFmtId="2" fontId="9" fillId="4" borderId="0" xfId="0" applyNumberFormat="1" applyFont="1" applyFill="1" applyBorder="1" applyAlignment="1">
      <alignment horizontal="right" indent="2"/>
    </xf>
    <xf numFmtId="2" fontId="7" fillId="4" borderId="3" xfId="0" applyNumberFormat="1" applyFont="1" applyFill="1" applyBorder="1" applyAlignment="1">
      <alignment horizontal="right" indent="2"/>
    </xf>
    <xf numFmtId="4" fontId="6" fillId="4" borderId="0" xfId="0" applyNumberFormat="1" applyFont="1" applyFill="1" applyBorder="1" applyAlignment="1">
      <alignment horizontal="right" indent="2"/>
    </xf>
    <xf numFmtId="4" fontId="8" fillId="4" borderId="0" xfId="0" applyNumberFormat="1" applyFont="1" applyFill="1" applyBorder="1" applyAlignment="1">
      <alignment horizontal="right" indent="2"/>
    </xf>
    <xf numFmtId="4" fontId="6" fillId="4" borderId="0" xfId="0" applyNumberFormat="1" applyFont="1" applyFill="1" applyBorder="1" applyAlignment="1">
      <alignment horizontal="right" indent="3"/>
    </xf>
    <xf numFmtId="4" fontId="8" fillId="4" borderId="0" xfId="0" applyNumberFormat="1" applyFont="1" applyFill="1" applyBorder="1" applyAlignment="1">
      <alignment horizontal="right" indent="3"/>
    </xf>
    <xf numFmtId="3" fontId="7" fillId="4" borderId="3" xfId="0" applyNumberFormat="1" applyFont="1" applyFill="1" applyBorder="1" applyAlignment="1">
      <alignment horizontal="right" vertical="center" wrapText="1" indent="1"/>
    </xf>
    <xf numFmtId="4" fontId="6" fillId="4" borderId="3" xfId="0" applyNumberFormat="1" applyFont="1" applyFill="1" applyBorder="1" applyAlignment="1">
      <alignment horizontal="right" indent="2"/>
    </xf>
    <xf numFmtId="0" fontId="7" fillId="0" borderId="0" xfId="0" applyFont="1" applyAlignment="1">
      <alignment horizontal="right" indent="2"/>
    </xf>
    <xf numFmtId="4" fontId="7" fillId="4" borderId="0" xfId="0" applyNumberFormat="1" applyFont="1" applyFill="1" applyBorder="1" applyAlignment="1">
      <alignment horizontal="right" vertical="center" wrapText="1" indent="2"/>
    </xf>
    <xf numFmtId="4" fontId="9" fillId="4" borderId="0" xfId="0" applyNumberFormat="1" applyFont="1" applyFill="1" applyBorder="1" applyAlignment="1">
      <alignment horizontal="right" vertical="center" wrapText="1" indent="2"/>
    </xf>
    <xf numFmtId="3" fontId="19" fillId="4" borderId="0" xfId="6" applyNumberFormat="1" applyFont="1" applyFill="1" applyBorder="1" applyAlignment="1">
      <alignment horizontal="right" vertical="center" indent="3"/>
    </xf>
    <xf numFmtId="3" fontId="19" fillId="4" borderId="0" xfId="6" applyNumberFormat="1" applyFont="1" applyFill="1" applyBorder="1" applyAlignment="1">
      <alignment horizontal="right" vertical="center" indent="4"/>
    </xf>
    <xf numFmtId="164" fontId="18" fillId="4" borderId="0" xfId="5" applyNumberFormat="1" applyFont="1" applyFill="1" applyBorder="1" applyAlignment="1">
      <alignment horizontal="right" vertical="center" wrapText="1" indent="4"/>
    </xf>
    <xf numFmtId="3" fontId="19" fillId="4" borderId="0" xfId="6" applyNumberFormat="1" applyFont="1" applyFill="1" applyBorder="1" applyAlignment="1">
      <alignment horizontal="right" indent="4"/>
    </xf>
    <xf numFmtId="3" fontId="18" fillId="4" borderId="0" xfId="6" applyNumberFormat="1" applyFont="1" applyFill="1" applyBorder="1" applyAlignment="1">
      <alignment horizontal="right" vertical="center" indent="4"/>
    </xf>
    <xf numFmtId="3" fontId="18" fillId="4" borderId="0" xfId="6" applyNumberFormat="1" applyFont="1" applyFill="1" applyBorder="1" applyAlignment="1">
      <alignment horizontal="right" vertical="center" wrapText="1" indent="4"/>
    </xf>
    <xf numFmtId="164" fontId="19" fillId="4" borderId="0" xfId="5" applyNumberFormat="1" applyFont="1" applyFill="1" applyBorder="1" applyAlignment="1">
      <alignment horizontal="right" indent="4"/>
    </xf>
    <xf numFmtId="3" fontId="19" fillId="4" borderId="3" xfId="6" applyNumberFormat="1" applyFont="1" applyFill="1" applyBorder="1" applyAlignment="1">
      <alignment horizontal="right" indent="4"/>
    </xf>
    <xf numFmtId="164" fontId="19" fillId="4" borderId="3" xfId="5" applyNumberFormat="1" applyFont="1" applyFill="1" applyBorder="1" applyAlignment="1">
      <alignment horizontal="right" indent="4"/>
    </xf>
    <xf numFmtId="3" fontId="16" fillId="4" borderId="0" xfId="6" applyNumberFormat="1" applyFont="1" applyFill="1" applyBorder="1" applyAlignment="1">
      <alignment horizontal="right" indent="5"/>
    </xf>
    <xf numFmtId="164" fontId="16" fillId="4" borderId="0" xfId="5" applyNumberFormat="1" applyFont="1" applyFill="1" applyBorder="1" applyAlignment="1">
      <alignment horizontal="right" indent="5"/>
    </xf>
    <xf numFmtId="3" fontId="7" fillId="4" borderId="0" xfId="0" applyNumberFormat="1" applyFont="1" applyFill="1" applyBorder="1" applyAlignment="1">
      <alignment horizontal="right" indent="5"/>
    </xf>
    <xf numFmtId="0" fontId="7" fillId="4" borderId="0" xfId="0" applyFont="1" applyFill="1" applyBorder="1" applyAlignment="1">
      <alignment horizontal="right" indent="5"/>
    </xf>
    <xf numFmtId="3" fontId="16" fillId="4" borderId="3" xfId="6" applyNumberFormat="1" applyFont="1" applyFill="1" applyBorder="1" applyAlignment="1">
      <alignment horizontal="right" indent="5"/>
    </xf>
    <xf numFmtId="164" fontId="16" fillId="4" borderId="3" xfId="5" applyNumberFormat="1" applyFont="1" applyFill="1" applyBorder="1" applyAlignment="1">
      <alignment horizontal="right" indent="5"/>
    </xf>
    <xf numFmtId="3" fontId="7" fillId="4" borderId="3" xfId="0" applyNumberFormat="1" applyFont="1" applyFill="1" applyBorder="1" applyAlignment="1">
      <alignment horizontal="right" indent="5"/>
    </xf>
    <xf numFmtId="3" fontId="20" fillId="4" borderId="0" xfId="6" applyNumberFormat="1" applyFont="1" applyFill="1" applyBorder="1" applyAlignment="1">
      <alignment horizontal="right" vertical="center" indent="3"/>
    </xf>
    <xf numFmtId="3" fontId="7" fillId="4" borderId="0" xfId="0" applyNumberFormat="1" applyFont="1" applyFill="1" applyBorder="1" applyAlignment="1">
      <alignment horizontal="right" vertical="center" indent="3"/>
    </xf>
    <xf numFmtId="3" fontId="9" fillId="4" borderId="3" xfId="0" applyNumberFormat="1" applyFont="1" applyFill="1" applyBorder="1" applyAlignment="1">
      <alignment horizontal="right" vertical="center" indent="3"/>
    </xf>
    <xf numFmtId="3" fontId="13" fillId="4" borderId="3" xfId="6" applyNumberFormat="1" applyFont="1" applyFill="1" applyBorder="1" applyAlignment="1">
      <alignment horizontal="right" vertical="center" indent="3"/>
    </xf>
    <xf numFmtId="0" fontId="9" fillId="4" borderId="3" xfId="0" applyFont="1" applyFill="1" applyBorder="1" applyAlignment="1">
      <alignment horizontal="right" vertical="center" indent="3"/>
    </xf>
    <xf numFmtId="0" fontId="7" fillId="4" borderId="2" xfId="0" applyFont="1" applyFill="1" applyBorder="1" applyAlignment="1">
      <alignment horizontal="right" vertical="center" indent="2"/>
    </xf>
    <xf numFmtId="0" fontId="7" fillId="4" borderId="0" xfId="0" applyFont="1" applyFill="1" applyBorder="1" applyAlignment="1">
      <alignment horizontal="right" vertical="center" indent="2"/>
    </xf>
    <xf numFmtId="0" fontId="7" fillId="4" borderId="3" xfId="0" applyFont="1" applyFill="1" applyBorder="1" applyAlignment="1">
      <alignment horizontal="right" vertical="center" indent="2"/>
    </xf>
    <xf numFmtId="0" fontId="7" fillId="4" borderId="2" xfId="0" applyFont="1" applyFill="1" applyBorder="1" applyAlignment="1">
      <alignment horizontal="right" vertical="center" indent="3"/>
    </xf>
    <xf numFmtId="0" fontId="7" fillId="4" borderId="0" xfId="0" applyFont="1" applyFill="1" applyBorder="1" applyAlignment="1">
      <alignment horizontal="right" vertical="center" indent="3"/>
    </xf>
    <xf numFmtId="0" fontId="7" fillId="4" borderId="3" xfId="0" applyFont="1" applyFill="1" applyBorder="1" applyAlignment="1">
      <alignment horizontal="right" vertical="center" indent="3"/>
    </xf>
    <xf numFmtId="0" fontId="7" fillId="4" borderId="0" xfId="0" applyFont="1" applyFill="1" applyBorder="1" applyAlignment="1">
      <alignment horizontal="right" vertical="center" indent="5"/>
    </xf>
    <xf numFmtId="0" fontId="7" fillId="4" borderId="3" xfId="0" applyFont="1" applyFill="1" applyBorder="1" applyAlignment="1">
      <alignment horizontal="right" vertical="center" indent="5"/>
    </xf>
    <xf numFmtId="0" fontId="7" fillId="4" borderId="0" xfId="0" applyFont="1" applyFill="1" applyBorder="1" applyAlignment="1">
      <alignment horizontal="right" vertical="center" indent="6"/>
    </xf>
    <xf numFmtId="0" fontId="7" fillId="4" borderId="3" xfId="0" applyFont="1" applyFill="1" applyBorder="1" applyAlignment="1">
      <alignment horizontal="right" vertical="center" indent="6"/>
    </xf>
    <xf numFmtId="0" fontId="7" fillId="4" borderId="0" xfId="0" applyFont="1" applyFill="1" applyBorder="1" applyAlignment="1">
      <alignment horizontal="right" vertical="center" indent="7"/>
    </xf>
    <xf numFmtId="0" fontId="7" fillId="4" borderId="3" xfId="0" applyFont="1" applyFill="1" applyBorder="1" applyAlignment="1">
      <alignment horizontal="right" vertical="center" indent="7"/>
    </xf>
    <xf numFmtId="4" fontId="19" fillId="4" borderId="0" xfId="6" applyNumberFormat="1" applyFont="1" applyFill="1" applyBorder="1" applyAlignment="1">
      <alignment horizontal="right" indent="5"/>
    </xf>
    <xf numFmtId="4" fontId="19" fillId="4" borderId="0" xfId="6" applyNumberFormat="1" applyFont="1" applyFill="1" applyBorder="1" applyAlignment="1">
      <alignment horizontal="right" indent="8"/>
    </xf>
    <xf numFmtId="4" fontId="19" fillId="4" borderId="0" xfId="6" applyNumberFormat="1" applyFont="1" applyFill="1" applyBorder="1" applyAlignment="1">
      <alignment horizontal="right" vertical="center" indent="8"/>
    </xf>
    <xf numFmtId="4" fontId="7" fillId="4" borderId="0" xfId="0" applyNumberFormat="1" applyFont="1" applyFill="1" applyBorder="1" applyAlignment="1">
      <alignment horizontal="right" vertical="center" indent="8"/>
    </xf>
    <xf numFmtId="4" fontId="7" fillId="4" borderId="0" xfId="0" applyNumberFormat="1" applyFont="1" applyFill="1" applyBorder="1" applyAlignment="1">
      <alignment horizontal="right" indent="8"/>
    </xf>
    <xf numFmtId="4" fontId="20" fillId="4" borderId="0" xfId="6" applyNumberFormat="1" applyFont="1" applyFill="1" applyBorder="1" applyAlignment="1">
      <alignment horizontal="right" vertical="center" indent="8"/>
    </xf>
    <xf numFmtId="4" fontId="20" fillId="4" borderId="0" xfId="6" applyNumberFormat="1" applyFont="1" applyFill="1" applyBorder="1" applyAlignment="1">
      <alignment horizontal="right" indent="8"/>
    </xf>
    <xf numFmtId="4" fontId="20" fillId="4" borderId="3" xfId="6" applyNumberFormat="1" applyFont="1" applyFill="1" applyBorder="1" applyAlignment="1">
      <alignment horizontal="right" indent="8"/>
    </xf>
    <xf numFmtId="4" fontId="19" fillId="4" borderId="3" xfId="6" applyNumberFormat="1" applyFont="1" applyFill="1" applyBorder="1" applyAlignment="1">
      <alignment horizontal="right" vertical="center" indent="8"/>
    </xf>
    <xf numFmtId="165" fontId="19" fillId="4" borderId="0" xfId="6" applyNumberFormat="1" applyFont="1" applyFill="1" applyBorder="1" applyAlignment="1">
      <alignment horizontal="right" vertical="top" indent="3"/>
    </xf>
    <xf numFmtId="165" fontId="7" fillId="4" borderId="0" xfId="0" applyNumberFormat="1" applyFont="1" applyFill="1" applyBorder="1" applyAlignment="1">
      <alignment horizontal="right" indent="3"/>
    </xf>
    <xf numFmtId="165" fontId="18" fillId="4" borderId="0" xfId="6" applyNumberFormat="1" applyFont="1" applyFill="1" applyBorder="1" applyAlignment="1">
      <alignment horizontal="right" vertical="top" indent="3"/>
    </xf>
    <xf numFmtId="165" fontId="19" fillId="4" borderId="3" xfId="6" applyNumberFormat="1" applyFont="1" applyFill="1" applyBorder="1" applyAlignment="1">
      <alignment horizontal="right" vertical="top" indent="3"/>
    </xf>
    <xf numFmtId="165" fontId="19" fillId="4" borderId="2" xfId="6" applyNumberFormat="1" applyFont="1" applyFill="1" applyBorder="1" applyAlignment="1">
      <alignment horizontal="right" indent="3"/>
    </xf>
    <xf numFmtId="165" fontId="19" fillId="4" borderId="0" xfId="6" applyNumberFormat="1" applyFont="1" applyFill="1" applyBorder="1" applyAlignment="1">
      <alignment horizontal="right" indent="3"/>
    </xf>
    <xf numFmtId="165" fontId="7" fillId="4" borderId="0" xfId="6" applyNumberFormat="1" applyFont="1" applyFill="1" applyBorder="1" applyAlignment="1">
      <alignment horizontal="right" indent="3"/>
    </xf>
    <xf numFmtId="165" fontId="18" fillId="4" borderId="0" xfId="6" applyNumberFormat="1" applyFont="1" applyFill="1" applyBorder="1" applyAlignment="1">
      <alignment horizontal="right" indent="3"/>
    </xf>
    <xf numFmtId="165" fontId="7" fillId="4" borderId="0" xfId="0" applyNumberFormat="1" applyFont="1" applyFill="1" applyAlignment="1">
      <alignment horizontal="right" indent="3"/>
    </xf>
    <xf numFmtId="165" fontId="9" fillId="4" borderId="0" xfId="0" applyNumberFormat="1" applyFont="1" applyFill="1" applyAlignment="1">
      <alignment horizontal="right" indent="3"/>
    </xf>
    <xf numFmtId="4" fontId="19" fillId="4" borderId="2" xfId="6" applyNumberFormat="1" applyFont="1" applyFill="1" applyBorder="1" applyAlignment="1">
      <alignment horizontal="right" indent="5"/>
    </xf>
    <xf numFmtId="4" fontId="18" fillId="4" borderId="0" xfId="6" applyNumberFormat="1" applyFont="1" applyFill="1" applyBorder="1" applyAlignment="1">
      <alignment horizontal="right" indent="5"/>
    </xf>
    <xf numFmtId="2" fontId="7" fillId="4" borderId="0" xfId="0" applyNumberFormat="1" applyFont="1" applyFill="1" applyAlignment="1">
      <alignment horizontal="right" indent="5"/>
    </xf>
    <xf numFmtId="0" fontId="7" fillId="4" borderId="0" xfId="0" applyFont="1" applyFill="1" applyAlignment="1">
      <alignment horizontal="right" indent="5"/>
    </xf>
    <xf numFmtId="167" fontId="20" fillId="4" borderId="0" xfId="6" applyNumberFormat="1" applyFont="1" applyFill="1" applyBorder="1" applyAlignment="1">
      <alignment horizontal="right" vertical="center" indent="1"/>
    </xf>
    <xf numFmtId="167" fontId="20" fillId="4" borderId="0" xfId="6" applyNumberFormat="1" applyFont="1" applyFill="1" applyAlignment="1">
      <alignment horizontal="right" vertical="center" indent="1"/>
    </xf>
    <xf numFmtId="43" fontId="20" fillId="4" borderId="0" xfId="6" applyNumberFormat="1" applyFont="1" applyFill="1" applyAlignment="1">
      <alignment horizontal="right" vertical="center" indent="1"/>
    </xf>
    <xf numFmtId="167" fontId="13" fillId="4" borderId="3" xfId="6" applyNumberFormat="1" applyFont="1" applyFill="1" applyBorder="1" applyAlignment="1">
      <alignment horizontal="right" vertical="center" indent="1"/>
    </xf>
    <xf numFmtId="43" fontId="13" fillId="4" borderId="3" xfId="6" applyNumberFormat="1" applyFont="1" applyFill="1" applyBorder="1" applyAlignment="1">
      <alignment horizontal="right" vertical="center" indent="1"/>
    </xf>
    <xf numFmtId="167" fontId="17" fillId="4" borderId="0" xfId="6" applyNumberFormat="1" applyFont="1" applyFill="1" applyBorder="1" applyAlignment="1">
      <alignment horizontal="right" indent="2"/>
    </xf>
    <xf numFmtId="167" fontId="17" fillId="4" borderId="0" xfId="6" applyNumberFormat="1" applyFont="1" applyFill="1" applyAlignment="1">
      <alignment horizontal="right" indent="2"/>
    </xf>
    <xf numFmtId="43" fontId="17" fillId="4" borderId="0" xfId="6" applyNumberFormat="1" applyFont="1" applyFill="1" applyAlignment="1">
      <alignment horizontal="right" indent="2"/>
    </xf>
    <xf numFmtId="167" fontId="12" fillId="4" borderId="3" xfId="6" applyNumberFormat="1" applyFont="1" applyFill="1" applyBorder="1" applyAlignment="1">
      <alignment horizontal="right" indent="2"/>
    </xf>
    <xf numFmtId="167" fontId="20" fillId="4" borderId="0" xfId="6" applyNumberFormat="1" applyFont="1" applyFill="1" applyBorder="1" applyAlignment="1">
      <alignment horizontal="right" indent="1"/>
    </xf>
    <xf numFmtId="167" fontId="20" fillId="4" borderId="0" xfId="6" applyNumberFormat="1" applyFont="1" applyFill="1" applyAlignment="1">
      <alignment horizontal="right" indent="1"/>
    </xf>
    <xf numFmtId="167" fontId="13" fillId="4" borderId="3" xfId="6" applyNumberFormat="1" applyFont="1" applyFill="1" applyBorder="1" applyAlignment="1">
      <alignment horizontal="right" indent="1"/>
    </xf>
    <xf numFmtId="3" fontId="7" fillId="4" borderId="0" xfId="0" applyNumberFormat="1" applyFont="1" applyFill="1" applyAlignment="1">
      <alignment horizontal="right" indent="1"/>
    </xf>
    <xf numFmtId="3" fontId="9" fillId="4" borderId="0" xfId="0" applyNumberFormat="1" applyFont="1" applyFill="1" applyAlignment="1">
      <alignment horizontal="right" indent="1"/>
    </xf>
    <xf numFmtId="3" fontId="7" fillId="4" borderId="0" xfId="0" applyNumberFormat="1" applyFont="1" applyFill="1" applyAlignment="1">
      <alignment horizontal="right" indent="2"/>
    </xf>
    <xf numFmtId="3" fontId="9" fillId="4" borderId="0" xfId="0" applyNumberFormat="1" applyFont="1" applyFill="1" applyAlignment="1">
      <alignment horizontal="right" indent="2"/>
    </xf>
    <xf numFmtId="3" fontId="9" fillId="4" borderId="1" xfId="0" applyNumberFormat="1" applyFont="1" applyFill="1" applyBorder="1" applyAlignment="1">
      <alignment horizontal="right" indent="1"/>
    </xf>
    <xf numFmtId="165" fontId="20" fillId="4" borderId="2" xfId="6" applyNumberFormat="1" applyFont="1" applyFill="1" applyBorder="1" applyAlignment="1">
      <alignment horizontal="right" indent="3"/>
    </xf>
    <xf numFmtId="165" fontId="20" fillId="4" borderId="0" xfId="6" applyNumberFormat="1" applyFont="1" applyFill="1" applyBorder="1" applyAlignment="1">
      <alignment horizontal="right" indent="3"/>
    </xf>
    <xf numFmtId="165" fontId="13" fillId="4" borderId="0" xfId="6" applyNumberFormat="1" applyFont="1" applyFill="1" applyBorder="1" applyAlignment="1">
      <alignment horizontal="right" indent="3"/>
    </xf>
    <xf numFmtId="165" fontId="20" fillId="4" borderId="0" xfId="0" applyNumberFormat="1" applyFont="1" applyFill="1" applyAlignment="1">
      <alignment horizontal="right" indent="3"/>
    </xf>
    <xf numFmtId="169" fontId="20" fillId="4" borderId="0" xfId="6" applyNumberFormat="1" applyFont="1" applyFill="1" applyBorder="1" applyAlignment="1">
      <alignment horizontal="right" indent="2"/>
    </xf>
    <xf numFmtId="169" fontId="20" fillId="4" borderId="0" xfId="6" applyNumberFormat="1" applyFont="1" applyFill="1" applyAlignment="1">
      <alignment horizontal="right" indent="2"/>
    </xf>
    <xf numFmtId="169" fontId="13" fillId="4" borderId="3" xfId="6" applyNumberFormat="1" applyFont="1" applyFill="1" applyBorder="1" applyAlignment="1">
      <alignment horizontal="right" indent="2"/>
    </xf>
    <xf numFmtId="4" fontId="8" fillId="4" borderId="0" xfId="0" applyNumberFormat="1" applyFont="1" applyFill="1" applyBorder="1" applyAlignment="1">
      <alignment horizontal="right" indent="8"/>
    </xf>
    <xf numFmtId="0" fontId="24" fillId="2" borderId="0" xfId="6" applyFont="1" applyFill="1" applyBorder="1" applyAlignment="1"/>
    <xf numFmtId="0" fontId="0" fillId="0" borderId="0" xfId="0" applyFont="1" applyBorder="1" applyAlignment="1">
      <alignment horizontal="center"/>
    </xf>
    <xf numFmtId="0" fontId="0" fillId="0" borderId="3" xfId="0" applyFont="1" applyBorder="1" applyAlignment="1">
      <alignment horizontal="center"/>
    </xf>
    <xf numFmtId="0" fontId="9" fillId="3" borderId="2" xfId="0" applyFont="1" applyFill="1" applyBorder="1" applyAlignment="1">
      <alignment horizontal="left"/>
    </xf>
    <xf numFmtId="0" fontId="8" fillId="3" borderId="1" xfId="0" applyFont="1" applyFill="1" applyBorder="1" applyAlignment="1">
      <alignment horizontal="left"/>
    </xf>
    <xf numFmtId="0" fontId="9" fillId="3" borderId="0" xfId="0" applyFont="1" applyFill="1" applyBorder="1" applyAlignment="1">
      <alignment horizontal="left"/>
    </xf>
    <xf numFmtId="0" fontId="9" fillId="3" borderId="1" xfId="0" applyFont="1" applyFill="1" applyBorder="1" applyAlignment="1">
      <alignment horizontal="left"/>
    </xf>
    <xf numFmtId="0" fontId="9" fillId="3" borderId="1" xfId="0" applyFont="1" applyFill="1" applyBorder="1" applyAlignment="1">
      <alignment horizontal="left" vertical="center" wrapText="1"/>
    </xf>
    <xf numFmtId="0" fontId="9" fillId="3" borderId="0" xfId="0" applyFont="1" applyFill="1" applyAlignment="1">
      <alignment horizontal="left"/>
    </xf>
    <xf numFmtId="0" fontId="18" fillId="3" borderId="2" xfId="6" applyFont="1" applyFill="1" applyBorder="1" applyAlignment="1">
      <alignment horizontal="left"/>
    </xf>
    <xf numFmtId="0" fontId="15" fillId="3" borderId="2" xfId="6" applyFont="1" applyFill="1" applyBorder="1" applyAlignment="1">
      <alignment horizontal="left"/>
    </xf>
    <xf numFmtId="3" fontId="19" fillId="0" borderId="0" xfId="6" applyNumberFormat="1" applyFont="1" applyAlignment="1">
      <alignment horizontal="left"/>
    </xf>
    <xf numFmtId="3" fontId="19" fillId="0" borderId="0" xfId="6" applyNumberFormat="1"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left" wrapText="1"/>
    </xf>
    <xf numFmtId="0" fontId="14" fillId="0" borderId="0" xfId="0" applyFont="1" applyAlignment="1">
      <alignment horizontal="left" vertical="center" wrapText="1"/>
    </xf>
    <xf numFmtId="0" fontId="22" fillId="5" borderId="2" xfId="6" applyFont="1" applyFill="1" applyBorder="1">
      <alignment horizontal="left" wrapText="1"/>
    </xf>
    <xf numFmtId="0" fontId="22" fillId="5" borderId="3" xfId="6" applyFont="1" applyFill="1" applyBorder="1">
      <alignment horizontal="left" wrapText="1"/>
    </xf>
    <xf numFmtId="0" fontId="22" fillId="5" borderId="2" xfId="6" applyFont="1" applyFill="1" applyBorder="1" applyAlignment="1">
      <alignment horizontal="left" wrapText="1"/>
    </xf>
    <xf numFmtId="0" fontId="22" fillId="5" borderId="3" xfId="6" applyFont="1" applyFill="1" applyBorder="1" applyAlignment="1">
      <alignment horizontal="left" wrapText="1"/>
    </xf>
    <xf numFmtId="0" fontId="9" fillId="3" borderId="1" xfId="0" applyFont="1" applyFill="1" applyBorder="1" applyAlignment="1">
      <alignment horizontal="left" wrapText="1"/>
    </xf>
    <xf numFmtId="0" fontId="14" fillId="2" borderId="0" xfId="0" applyFont="1" applyFill="1" applyAlignment="1">
      <alignment horizontal="left" vertical="center" wrapText="1"/>
    </xf>
    <xf numFmtId="0" fontId="20" fillId="2" borderId="0" xfId="6" applyFont="1" applyFill="1" applyBorder="1" applyAlignment="1">
      <alignment horizontal="left" vertical="center" wrapText="1"/>
    </xf>
    <xf numFmtId="0" fontId="20" fillId="2" borderId="0" xfId="6" applyFont="1" applyFill="1" applyBorder="1" applyAlignment="1">
      <alignment horizontal="left" wrapText="1"/>
    </xf>
    <xf numFmtId="0" fontId="24" fillId="0" borderId="0" xfId="6" applyFont="1" applyFill="1" applyAlignment="1">
      <alignment horizontal="left" wrapText="1"/>
    </xf>
    <xf numFmtId="0" fontId="24" fillId="0" borderId="0" xfId="6" applyFont="1" applyAlignment="1">
      <alignment horizontal="left" wrapText="1"/>
    </xf>
    <xf numFmtId="0" fontId="18" fillId="4" borderId="2" xfId="6" applyFont="1" applyFill="1" applyBorder="1" applyAlignment="1">
      <alignment horizontal="center" vertical="center" wrapText="1"/>
    </xf>
    <xf numFmtId="0" fontId="18" fillId="4" borderId="3" xfId="6" applyFont="1" applyFill="1" applyBorder="1" applyAlignment="1">
      <alignment horizontal="center" vertical="center" wrapText="1"/>
    </xf>
  </cellXfs>
  <cellStyles count="9">
    <cellStyle name="Hipervínculo" xfId="3" builtinId="8"/>
    <cellStyle name="Millares" xfId="7" builtinId="3"/>
    <cellStyle name="Moneda" xfId="4" builtinId="4"/>
    <cellStyle name="Normal" xfId="0" builtinId="0"/>
    <cellStyle name="Normal 2 3" xfId="1"/>
    <cellStyle name="Normal 4 2" xfId="2"/>
    <cellStyle name="Normal 5" xfId="6"/>
    <cellStyle name="Normal_Hoja2" xfId="8"/>
    <cellStyle name="Porcentaje" xfId="5" builtinId="5"/>
  </cellStyles>
  <dxfs count="153">
    <dxf>
      <font>
        <color rgb="FF9C0006"/>
      </font>
      <fill>
        <patternFill>
          <bgColor rgb="FFFFC7CE"/>
        </patternFill>
      </fill>
    </dxf>
    <dxf>
      <font>
        <b val="0"/>
        <i val="0"/>
        <strike val="0"/>
        <condense val="0"/>
        <extend val="0"/>
        <outline val="0"/>
        <shadow val="0"/>
        <u val="none"/>
        <vertAlign val="baseline"/>
        <sz val="11"/>
        <color theme="1"/>
        <name val="Montserrat"/>
        <scheme val="none"/>
      </font>
      <numFmt numFmtId="4" formatCode="#,##0.0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4" formatCode="#,##0.0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4" formatCode="#,##0.0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4" formatCode="#,##0.0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4" formatCode="#,##0.0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4" formatCode="#,##0.0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4" formatCode="#,##0.0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4" formatCode="#,##0.0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fill>
        <patternFill patternType="solid">
          <fgColor indexed="64"/>
          <bgColor rgb="FFE7DAC3"/>
        </patternFill>
      </fill>
    </dxf>
    <dxf>
      <border diagonalUp="0" diagonalDown="0">
        <left/>
        <right/>
        <top style="thin">
          <color indexed="64"/>
        </top>
        <bottom style="thin">
          <color indexed="64"/>
        </bottom>
      </border>
    </dxf>
    <dxf>
      <font>
        <b val="0"/>
        <i val="0"/>
        <strike val="0"/>
        <condense val="0"/>
        <extend val="0"/>
        <outline val="0"/>
        <shadow val="0"/>
        <u val="none"/>
        <vertAlign val="baseline"/>
        <sz val="11"/>
        <color theme="1"/>
        <name val="Montserrat"/>
        <scheme val="none"/>
      </font>
      <numFmt numFmtId="30" formatCode="@"/>
      <fill>
        <patternFill>
          <fgColor indexed="64"/>
          <bgColor rgb="FFE7DAC3"/>
        </patternFill>
      </fill>
      <alignment horizontal="righ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Montserrat"/>
        <scheme val="none"/>
      </font>
      <numFmt numFmtId="30" formatCode="@"/>
      <fill>
        <patternFill patternType="solid">
          <fgColor indexed="64"/>
          <bgColor rgb="FFE7DAC3"/>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fill>
        <patternFill patternType="solid">
          <fgColor indexed="64"/>
          <bgColor rgb="FFE7DAC3"/>
        </patternFill>
      </fill>
    </dxf>
    <dxf>
      <font>
        <b val="0"/>
        <i val="0"/>
        <strike val="0"/>
        <condense val="0"/>
        <extend val="0"/>
        <outline val="0"/>
        <shadow val="0"/>
        <u val="none"/>
        <vertAlign val="baseline"/>
        <sz val="11"/>
        <color theme="1"/>
        <name val="Montserrat"/>
        <scheme val="none"/>
      </font>
      <numFmt numFmtId="30" formatCode="@"/>
      <fill>
        <patternFill>
          <fgColor indexed="64"/>
          <bgColor rgb="FFE7DAC3"/>
        </patternFill>
      </fill>
      <alignment horizontal="righ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Montserrat"/>
        <scheme val="none"/>
      </font>
      <numFmt numFmtId="30" formatCode="@"/>
      <fill>
        <patternFill patternType="solid">
          <fgColor indexed="64"/>
          <bgColor rgb="FFE7DAC3"/>
        </patternFill>
      </fill>
      <alignment horizontal="center" vertical="bottom" textRotation="0" wrapText="0" indent="0" justifyLastLine="0" shrinkToFit="0" readingOrder="0"/>
    </dxf>
    <dxf>
      <font>
        <b/>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numFmt numFmtId="4"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Montserrat"/>
        <scheme val="none"/>
      </font>
      <fill>
        <patternFill patternType="solid">
          <fgColor indexed="64"/>
          <bgColor rgb="FFE7DAC3"/>
        </patternFill>
      </fill>
    </dxf>
    <dxf>
      <font>
        <b val="0"/>
        <i val="0"/>
        <strike val="0"/>
        <condense val="0"/>
        <extend val="0"/>
        <outline val="0"/>
        <shadow val="0"/>
        <u val="none"/>
        <vertAlign val="baseline"/>
        <sz val="12"/>
        <color theme="1"/>
        <name val="Montserrat"/>
        <scheme val="none"/>
      </font>
      <fill>
        <patternFill>
          <fgColor indexed="64"/>
          <bgColor rgb="FFE7DAC3"/>
        </patternFill>
      </fill>
    </dxf>
    <dxf>
      <border>
        <bottom style="thin">
          <color indexed="64"/>
        </bottom>
      </border>
    </dxf>
    <dxf>
      <font>
        <b/>
        <i val="0"/>
        <strike val="0"/>
        <condense val="0"/>
        <extend val="0"/>
        <outline val="0"/>
        <shadow val="0"/>
        <u val="none"/>
        <vertAlign val="baseline"/>
        <sz val="12"/>
        <color auto="1"/>
        <name val="Montserrat"/>
        <scheme val="none"/>
      </font>
      <fill>
        <patternFill patternType="solid">
          <fgColor indexed="64"/>
          <bgColor rgb="FFE7DAC3"/>
        </patternFill>
      </fill>
      <alignment horizontal="center" vertical="center" textRotation="0" indent="0"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2" formatCode="0.0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fill>
        <patternFill patternType="solid">
          <fgColor indexed="64"/>
          <bgColor rgb="FFE7DAC3"/>
        </patternFill>
      </fill>
    </dxf>
    <dxf>
      <font>
        <b val="0"/>
        <i val="0"/>
        <strike val="0"/>
        <condense val="0"/>
        <extend val="0"/>
        <outline val="0"/>
        <shadow val="0"/>
        <u val="none"/>
        <vertAlign val="baseline"/>
        <sz val="11"/>
        <color theme="1"/>
        <name val="Montserrat"/>
        <scheme val="none"/>
      </font>
      <fill>
        <patternFill>
          <fgColor indexed="64"/>
          <bgColor rgb="FFE7DAC3"/>
        </patternFill>
      </fill>
    </dxf>
    <dxf>
      <border>
        <bottom style="thin">
          <color indexed="64"/>
        </bottom>
      </border>
    </dxf>
    <dxf>
      <font>
        <b/>
        <i val="0"/>
        <strike val="0"/>
        <condense val="0"/>
        <extend val="0"/>
        <outline val="0"/>
        <shadow val="0"/>
        <u val="none"/>
        <vertAlign val="baseline"/>
        <sz val="11"/>
        <color auto="1"/>
        <name val="Montserrat"/>
        <scheme val="none"/>
      </font>
      <fill>
        <patternFill patternType="solid">
          <fgColor indexed="64"/>
          <bgColor rgb="FFE7DAC3"/>
        </patternFill>
      </fill>
      <alignment horizontal="center"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numFmt numFmtId="3" formatCode="#,##0"/>
      <fill>
        <patternFill>
          <fgColor indexed="64"/>
          <bgColor rgb="FFE7DAC3"/>
        </patternFill>
      </fill>
      <alignment horizontal="right" vertical="center" textRotation="0" wrapText="1" indent="1" justifyLastLine="0" shrinkToFit="0" readingOrder="0"/>
    </dxf>
    <dxf>
      <font>
        <b val="0"/>
        <i val="0"/>
        <strike val="0"/>
        <condense val="0"/>
        <extend val="0"/>
        <outline val="0"/>
        <shadow val="0"/>
        <u val="none"/>
        <vertAlign val="baseline"/>
        <sz val="12"/>
        <color theme="1"/>
        <name val="Montserrat"/>
        <scheme val="none"/>
      </font>
      <fill>
        <patternFill patternType="solid">
          <fgColor indexed="64"/>
          <bgColor rgb="FFE7DAC3"/>
        </patternFill>
      </fill>
    </dxf>
    <dxf>
      <font>
        <b val="0"/>
        <i val="0"/>
        <strike val="0"/>
        <condense val="0"/>
        <extend val="0"/>
        <outline val="0"/>
        <shadow val="0"/>
        <u val="none"/>
        <vertAlign val="baseline"/>
        <sz val="12"/>
        <color theme="1"/>
        <name val="Montserrat"/>
        <scheme val="none"/>
      </font>
      <fill>
        <patternFill>
          <fgColor indexed="64"/>
          <bgColor rgb="FFE7DAC3"/>
        </patternFill>
      </fill>
      <alignment horizontal="righ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Montserrat"/>
        <scheme val="none"/>
      </font>
      <fill>
        <patternFill patternType="solid">
          <fgColor indexed="64"/>
          <bgColor rgb="FFE7DAC3"/>
        </patternFill>
      </fill>
      <alignment horizontal="center" vertical="center" textRotation="0" indent="0" justifyLastLine="0" shrinkToFit="0" readingOrder="0"/>
    </dxf>
    <dxf>
      <font>
        <b/>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fill>
        <patternFill patternType="solid">
          <fgColor indexed="64"/>
          <bgColor rgb="FFE7DAC3"/>
        </patternFill>
      </fill>
    </dxf>
    <dxf>
      <font>
        <b val="0"/>
        <i val="0"/>
        <strike val="0"/>
        <condense val="0"/>
        <extend val="0"/>
        <outline val="0"/>
        <shadow val="0"/>
        <u val="none"/>
        <vertAlign val="baseline"/>
        <sz val="11"/>
        <color theme="1"/>
        <name val="Montserrat"/>
        <scheme val="none"/>
      </font>
      <fill>
        <patternFill>
          <fgColor indexed="64"/>
          <bgColor rgb="FFE7DAC3"/>
        </patternFill>
      </fill>
      <alignment horizontal="righ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auto="1"/>
        <name val="Montserrat"/>
        <scheme val="none"/>
      </font>
      <fill>
        <patternFill patternType="solid">
          <fgColor indexed="64"/>
          <bgColor rgb="FFE7DAC3"/>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center" textRotation="0" wrapText="1" relativeIndent="-1" justifyLastLine="0" shrinkToFit="0" readingOrder="0"/>
    </dxf>
    <dxf>
      <font>
        <b val="0"/>
        <i val="0"/>
        <strike val="0"/>
        <condense val="0"/>
        <extend val="0"/>
        <outline val="0"/>
        <shadow val="0"/>
        <u val="none"/>
        <vertAlign val="baseline"/>
        <sz val="11"/>
        <color theme="1"/>
        <name val="Montserrat"/>
        <scheme val="none"/>
      </font>
      <fill>
        <patternFill patternType="solid">
          <fgColor indexed="64"/>
          <bgColor rgb="FFE7DAC3"/>
        </patternFill>
      </fill>
    </dxf>
    <dxf>
      <border outline="0">
        <bottom style="medium">
          <color indexed="64"/>
        </bottom>
      </border>
    </dxf>
    <dxf>
      <font>
        <b val="0"/>
        <i val="0"/>
        <strike val="0"/>
        <condense val="0"/>
        <extend val="0"/>
        <outline val="0"/>
        <shadow val="0"/>
        <u val="none"/>
        <vertAlign val="baseline"/>
        <sz val="11"/>
        <color theme="1"/>
        <name val="Montserrat"/>
        <scheme val="none"/>
      </font>
      <numFmt numFmtId="30" formatCode="@"/>
      <fill>
        <patternFill>
          <fgColor indexed="64"/>
          <bgColor rgb="FFE7DAC3"/>
        </patternFill>
      </fill>
      <alignment horizontal="right" vertical="center" textRotation="0" wrapText="1" indent="0" justifyLastLine="0" shrinkToFit="0" readingOrder="0"/>
    </dxf>
    <dxf>
      <font>
        <b/>
        <i val="0"/>
        <strike val="0"/>
        <condense val="0"/>
        <extend val="0"/>
        <outline val="0"/>
        <shadow val="0"/>
        <u val="none"/>
        <vertAlign val="baseline"/>
        <sz val="11"/>
        <color auto="1"/>
        <name val="Montserrat"/>
        <scheme val="none"/>
      </font>
      <numFmt numFmtId="30" formatCode="@"/>
      <fill>
        <patternFill patternType="solid">
          <fgColor indexed="64"/>
          <bgColor rgb="FFE7DAC3"/>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numFmt numFmtId="3" formatCode="#,##0"/>
      <fill>
        <patternFill patternType="solid">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fill>
        <patternFill patternType="solid">
          <fgColor indexed="64"/>
          <bgColor rgb="FFE7DAC3"/>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ontserrat"/>
        <scheme val="none"/>
      </font>
      <fill>
        <patternFill patternType="solid">
          <fgColor indexed="64"/>
          <bgColor rgb="FFE7DAC3"/>
        </patternFill>
      </fill>
    </dxf>
    <dxf>
      <border>
        <bottom style="thin">
          <color indexed="64"/>
        </bottom>
      </border>
    </dxf>
    <dxf>
      <font>
        <b/>
        <i val="0"/>
        <strike val="0"/>
        <condense val="0"/>
        <extend val="0"/>
        <outline val="0"/>
        <shadow val="0"/>
        <u val="none"/>
        <vertAlign val="baseline"/>
        <sz val="11"/>
        <color auto="1"/>
        <name val="Montserrat"/>
        <scheme val="none"/>
      </font>
      <fill>
        <patternFill patternType="solid">
          <fgColor indexed="64"/>
          <bgColor rgb="FFE7DAC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4" formatCode="#,##0.00"/>
      <alignment horizontal="left" vertical="bottom" textRotation="0" wrapText="0" indent="2" justifyLastLine="0" shrinkToFit="0" readingOrder="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2"/>
        <color theme="1"/>
        <name val="Times New Roman"/>
        <scheme val="none"/>
      </font>
      <numFmt numFmtId="3" formatCode="#,##0"/>
      <border diagonalUp="0" diagonalDown="0" outline="0">
        <left style="thick">
          <color indexed="64"/>
        </left>
        <right style="thick">
          <color indexed="64"/>
        </right>
        <top style="thick">
          <color indexed="64"/>
        </top>
        <bottom/>
      </border>
    </dxf>
    <dxf>
      <font>
        <b val="0"/>
        <i val="0"/>
        <strike val="0"/>
        <condense val="0"/>
        <extend val="0"/>
        <outline val="0"/>
        <shadow val="0"/>
        <u val="none"/>
        <vertAlign val="baseline"/>
        <sz val="11"/>
        <color theme="1"/>
        <name val="Montserrat"/>
        <scheme val="none"/>
      </font>
      <numFmt numFmtId="3" formatCode="#,##0"/>
      <fill>
        <patternFill>
          <fgColor indexed="64"/>
          <bgColor rgb="FFE7DAC3"/>
        </patternFill>
      </fill>
      <alignment horizontal="right" vertical="bottom" textRotation="0" wrapText="0" relativeIndent="-1" justifyLastLine="0" shrinkToFit="0" readingOrder="0"/>
    </dxf>
    <dxf>
      <font>
        <b val="0"/>
        <i val="0"/>
        <strike val="0"/>
        <condense val="0"/>
        <extend val="0"/>
        <outline val="0"/>
        <shadow val="0"/>
        <u val="none"/>
        <vertAlign val="baseline"/>
        <sz val="11"/>
        <color theme="1"/>
        <name val="Montserrat"/>
        <scheme val="none"/>
      </font>
      <fill>
        <patternFill patternType="solid">
          <fgColor indexed="64"/>
          <bgColor rgb="FFE7DAC3"/>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ontserrat"/>
        <scheme val="none"/>
      </font>
      <fill>
        <patternFill>
          <fgColor indexed="64"/>
          <bgColor rgb="FFE7DAC3"/>
        </patternFill>
      </fill>
    </dxf>
    <dxf>
      <border>
        <bottom style="thin">
          <color indexed="64"/>
        </bottom>
      </border>
    </dxf>
    <dxf>
      <font>
        <b/>
        <i val="0"/>
        <strike val="0"/>
        <condense val="0"/>
        <extend val="0"/>
        <outline val="0"/>
        <shadow val="0"/>
        <u val="none"/>
        <vertAlign val="baseline"/>
        <sz val="11"/>
        <color auto="1"/>
        <name val="Montserrat"/>
        <scheme val="none"/>
      </font>
      <fill>
        <patternFill patternType="solid">
          <fgColor indexed="64"/>
          <bgColor rgb="FFE7DAC3"/>
        </patternFill>
      </fill>
      <alignment horizontal="center" vertical="center" textRotation="0" wrapText="0" indent="0" justifyLastLine="0" shrinkToFit="0" readingOrder="0"/>
    </dxf>
  </dxfs>
  <tableStyles count="1" defaultTableStyle="TableStyleMedium2" defaultPivotStyle="PivotStyleLight16">
    <tableStyle name="Estilo de tabla 1" pivot="0" count="0"/>
  </tableStyles>
  <colors>
    <mruColors>
      <color rgb="FFE7DAC3"/>
      <color rgb="FFD5BE94"/>
      <color rgb="FF996633"/>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2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3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3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3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3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3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3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3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INDICE!B5"/></Relationships>
</file>

<file path=xl/drawings/drawing1.xml><?xml version="1.0" encoding="utf-8"?>
<xdr:wsDr xmlns:xdr="http://schemas.openxmlformats.org/drawingml/2006/spreadsheetDrawing" xmlns:a="http://schemas.openxmlformats.org/drawingml/2006/main">
  <xdr:twoCellAnchor editAs="oneCell">
    <xdr:from>
      <xdr:col>14</xdr:col>
      <xdr:colOff>114300</xdr:colOff>
      <xdr:row>0</xdr:row>
      <xdr:rowOff>123825</xdr:rowOff>
    </xdr:from>
    <xdr:to>
      <xdr:col>14</xdr:col>
      <xdr:colOff>699667</xdr:colOff>
      <xdr:row>3</xdr:row>
      <xdr:rowOff>24276</xdr:rowOff>
    </xdr:to>
    <xdr:pic>
      <xdr:nvPicPr>
        <xdr:cNvPr id="5"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096750" y="123825"/>
          <a:ext cx="585367" cy="5862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250151</xdr:colOff>
      <xdr:row>1</xdr:row>
      <xdr:rowOff>28863</xdr:rowOff>
    </xdr:from>
    <xdr:to>
      <xdr:col>14</xdr:col>
      <xdr:colOff>835518</xdr:colOff>
      <xdr:row>3</xdr:row>
      <xdr:rowOff>145165</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344015" y="221287"/>
          <a:ext cx="585367" cy="5862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133350</xdr:colOff>
      <xdr:row>1</xdr:row>
      <xdr:rowOff>47625</xdr:rowOff>
    </xdr:from>
    <xdr:to>
      <xdr:col>9</xdr:col>
      <xdr:colOff>718717</xdr:colOff>
      <xdr:row>3</xdr:row>
      <xdr:rowOff>176676</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705725" y="238125"/>
          <a:ext cx="585367" cy="58625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105834</xdr:colOff>
      <xdr:row>1</xdr:row>
      <xdr:rowOff>48105</xdr:rowOff>
    </xdr:from>
    <xdr:to>
      <xdr:col>9</xdr:col>
      <xdr:colOff>691201</xdr:colOff>
      <xdr:row>3</xdr:row>
      <xdr:rowOff>185510</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110682" y="240529"/>
          <a:ext cx="585367" cy="58625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68035</xdr:colOff>
      <xdr:row>1</xdr:row>
      <xdr:rowOff>0</xdr:rowOff>
    </xdr:from>
    <xdr:to>
      <xdr:col>9</xdr:col>
      <xdr:colOff>653402</xdr:colOff>
      <xdr:row>3</xdr:row>
      <xdr:rowOff>137032</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386734" y="194388"/>
          <a:ext cx="585367" cy="58625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123825</xdr:colOff>
      <xdr:row>1</xdr:row>
      <xdr:rowOff>95250</xdr:rowOff>
    </xdr:from>
    <xdr:to>
      <xdr:col>9</xdr:col>
      <xdr:colOff>709192</xdr:colOff>
      <xdr:row>3</xdr:row>
      <xdr:rowOff>224301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600950" y="285750"/>
          <a:ext cx="585367" cy="58625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92177</xdr:colOff>
      <xdr:row>1</xdr:row>
      <xdr:rowOff>15363</xdr:rowOff>
    </xdr:from>
    <xdr:to>
      <xdr:col>15</xdr:col>
      <xdr:colOff>677544</xdr:colOff>
      <xdr:row>3</xdr:row>
      <xdr:rowOff>154383</xdr:rowOff>
    </xdr:to>
    <xdr:pic>
      <xdr:nvPicPr>
        <xdr:cNvPr id="5"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490040" y="199718"/>
          <a:ext cx="585367" cy="58625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15</xdr:col>
      <xdr:colOff>210436</xdr:colOff>
      <xdr:row>0</xdr:row>
      <xdr:rowOff>110756</xdr:rowOff>
    </xdr:from>
    <xdr:to>
      <xdr:col>15</xdr:col>
      <xdr:colOff>795803</xdr:colOff>
      <xdr:row>2</xdr:row>
      <xdr:rowOff>231833</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3977384" y="110756"/>
          <a:ext cx="585367" cy="58625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136072</xdr:colOff>
      <xdr:row>0</xdr:row>
      <xdr:rowOff>123702</xdr:rowOff>
    </xdr:from>
    <xdr:to>
      <xdr:col>16</xdr:col>
      <xdr:colOff>721439</xdr:colOff>
      <xdr:row>3</xdr:row>
      <xdr:rowOff>41966</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790715" y="123702"/>
          <a:ext cx="585367" cy="58625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104775</xdr:colOff>
      <xdr:row>1</xdr:row>
      <xdr:rowOff>104775</xdr:rowOff>
    </xdr:from>
    <xdr:to>
      <xdr:col>9</xdr:col>
      <xdr:colOff>690142</xdr:colOff>
      <xdr:row>4</xdr:row>
      <xdr:rowOff>5226</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182225" y="295275"/>
          <a:ext cx="585367" cy="58625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95250</xdr:colOff>
      <xdr:row>1</xdr:row>
      <xdr:rowOff>85725</xdr:rowOff>
    </xdr:from>
    <xdr:to>
      <xdr:col>9</xdr:col>
      <xdr:colOff>680617</xdr:colOff>
      <xdr:row>3</xdr:row>
      <xdr:rowOff>214776</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7915275" y="276225"/>
          <a:ext cx="585367" cy="586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133350</xdr:colOff>
      <xdr:row>0</xdr:row>
      <xdr:rowOff>104775</xdr:rowOff>
    </xdr:from>
    <xdr:to>
      <xdr:col>14</xdr:col>
      <xdr:colOff>718717</xdr:colOff>
      <xdr:row>3</xdr:row>
      <xdr:rowOff>30229</xdr:rowOff>
    </xdr:to>
    <xdr:pic>
      <xdr:nvPicPr>
        <xdr:cNvPr id="5"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211050" y="104775"/>
          <a:ext cx="585367" cy="58625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11</xdr:col>
      <xdr:colOff>95250</xdr:colOff>
      <xdr:row>1</xdr:row>
      <xdr:rowOff>38100</xdr:rowOff>
    </xdr:from>
    <xdr:to>
      <xdr:col>12</xdr:col>
      <xdr:colOff>146288</xdr:colOff>
      <xdr:row>3</xdr:row>
      <xdr:rowOff>167151</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172450" y="228600"/>
          <a:ext cx="585367" cy="58625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11</xdr:col>
      <xdr:colOff>114300</xdr:colOff>
      <xdr:row>1</xdr:row>
      <xdr:rowOff>19050</xdr:rowOff>
    </xdr:from>
    <xdr:to>
      <xdr:col>11</xdr:col>
      <xdr:colOff>699667</xdr:colOff>
      <xdr:row>3</xdr:row>
      <xdr:rowOff>148101</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496300" y="209550"/>
          <a:ext cx="585367" cy="58625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5</xdr:col>
      <xdr:colOff>709192</xdr:colOff>
      <xdr:row>3</xdr:row>
      <xdr:rowOff>176676</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3933825" y="238125"/>
          <a:ext cx="585367" cy="58625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6</xdr:col>
      <xdr:colOff>656166</xdr:colOff>
      <xdr:row>0</xdr:row>
      <xdr:rowOff>116417</xdr:rowOff>
    </xdr:from>
    <xdr:to>
      <xdr:col>6</xdr:col>
      <xdr:colOff>1241533</xdr:colOff>
      <xdr:row>3</xdr:row>
      <xdr:rowOff>4168</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0138833" y="116417"/>
          <a:ext cx="585367" cy="58625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452438</xdr:colOff>
      <xdr:row>1</xdr:row>
      <xdr:rowOff>0</xdr:rowOff>
    </xdr:from>
    <xdr:to>
      <xdr:col>7</xdr:col>
      <xdr:colOff>1037805</xdr:colOff>
      <xdr:row>3</xdr:row>
      <xdr:rowOff>133814</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9060657" y="190500"/>
          <a:ext cx="585367" cy="58625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297657</xdr:colOff>
      <xdr:row>1</xdr:row>
      <xdr:rowOff>0</xdr:rowOff>
    </xdr:from>
    <xdr:to>
      <xdr:col>7</xdr:col>
      <xdr:colOff>883024</xdr:colOff>
      <xdr:row>3</xdr:row>
      <xdr:rowOff>133814</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905876" y="190500"/>
          <a:ext cx="585367" cy="58625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7</xdr:col>
      <xdr:colOff>336176</xdr:colOff>
      <xdr:row>1</xdr:row>
      <xdr:rowOff>84044</xdr:rowOff>
    </xdr:from>
    <xdr:to>
      <xdr:col>7</xdr:col>
      <xdr:colOff>921543</xdr:colOff>
      <xdr:row>3</xdr:row>
      <xdr:rowOff>222060</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9006727" y="280147"/>
          <a:ext cx="585367" cy="58625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7</xdr:col>
      <xdr:colOff>317500</xdr:colOff>
      <xdr:row>1</xdr:row>
      <xdr:rowOff>139700</xdr:rowOff>
    </xdr:from>
    <xdr:to>
      <xdr:col>7</xdr:col>
      <xdr:colOff>902867</xdr:colOff>
      <xdr:row>4</xdr:row>
      <xdr:rowOff>40151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978900" y="330200"/>
          <a:ext cx="585367" cy="58625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7</xdr:col>
      <xdr:colOff>381000</xdr:colOff>
      <xdr:row>1</xdr:row>
      <xdr:rowOff>10583</xdr:rowOff>
    </xdr:from>
    <xdr:to>
      <xdr:col>7</xdr:col>
      <xdr:colOff>966367</xdr:colOff>
      <xdr:row>3</xdr:row>
      <xdr:rowOff>131167</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9069917" y="201083"/>
          <a:ext cx="585367" cy="58625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232834</xdr:colOff>
      <xdr:row>1</xdr:row>
      <xdr:rowOff>0</xdr:rowOff>
    </xdr:from>
    <xdr:to>
      <xdr:col>9</xdr:col>
      <xdr:colOff>818201</xdr:colOff>
      <xdr:row>3</xdr:row>
      <xdr:rowOff>120584</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583084" y="158750"/>
          <a:ext cx="585367" cy="586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57150</xdr:colOff>
      <xdr:row>1</xdr:row>
      <xdr:rowOff>104775</xdr:rowOff>
    </xdr:from>
    <xdr:to>
      <xdr:col>14</xdr:col>
      <xdr:colOff>642517</xdr:colOff>
      <xdr:row>4</xdr:row>
      <xdr:rowOff>8195</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582525" y="295275"/>
          <a:ext cx="585367" cy="58625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9</xdr:col>
      <xdr:colOff>585367</xdr:colOff>
      <xdr:row>5</xdr:row>
      <xdr:rowOff>14751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307917" y="317500"/>
          <a:ext cx="585367" cy="58625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9</xdr:col>
      <xdr:colOff>585367</xdr:colOff>
      <xdr:row>4</xdr:row>
      <xdr:rowOff>129051</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753475" y="323850"/>
          <a:ext cx="585367" cy="58625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9</xdr:col>
      <xdr:colOff>585367</xdr:colOff>
      <xdr:row>4</xdr:row>
      <xdr:rowOff>120585</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6963833" y="317500"/>
          <a:ext cx="585367" cy="58625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9</xdr:col>
      <xdr:colOff>585367</xdr:colOff>
      <xdr:row>3</xdr:row>
      <xdr:rowOff>120584</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752417" y="158750"/>
          <a:ext cx="585367" cy="58625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9</xdr:col>
      <xdr:colOff>59531</xdr:colOff>
      <xdr:row>1</xdr:row>
      <xdr:rowOff>71438</xdr:rowOff>
    </xdr:from>
    <xdr:to>
      <xdr:col>9</xdr:col>
      <xdr:colOff>644898</xdr:colOff>
      <xdr:row>3</xdr:row>
      <xdr:rowOff>205252</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668250" y="261938"/>
          <a:ext cx="585367" cy="58625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81643</xdr:colOff>
      <xdr:row>1</xdr:row>
      <xdr:rowOff>27214</xdr:rowOff>
    </xdr:from>
    <xdr:to>
      <xdr:col>9</xdr:col>
      <xdr:colOff>667010</xdr:colOff>
      <xdr:row>3</xdr:row>
      <xdr:rowOff>150822</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709072" y="217714"/>
          <a:ext cx="585367" cy="586251"/>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9</xdr:col>
      <xdr:colOff>130968</xdr:colOff>
      <xdr:row>1</xdr:row>
      <xdr:rowOff>23812</xdr:rowOff>
    </xdr:from>
    <xdr:to>
      <xdr:col>9</xdr:col>
      <xdr:colOff>716335</xdr:colOff>
      <xdr:row>3</xdr:row>
      <xdr:rowOff>157626</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2739687" y="214312"/>
          <a:ext cx="585367" cy="586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130735</xdr:colOff>
      <xdr:row>1</xdr:row>
      <xdr:rowOff>56029</xdr:rowOff>
    </xdr:from>
    <xdr:to>
      <xdr:col>9</xdr:col>
      <xdr:colOff>716102</xdr:colOff>
      <xdr:row>3</xdr:row>
      <xdr:rowOff>208986</xdr:rowOff>
    </xdr:to>
    <xdr:pic>
      <xdr:nvPicPr>
        <xdr:cNvPr id="2"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367059" y="242794"/>
          <a:ext cx="585367" cy="5862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1</xdr:row>
      <xdr:rowOff>38100</xdr:rowOff>
    </xdr:from>
    <xdr:to>
      <xdr:col>9</xdr:col>
      <xdr:colOff>671092</xdr:colOff>
      <xdr:row>3</xdr:row>
      <xdr:rowOff>153874</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8448675" y="228600"/>
          <a:ext cx="585367" cy="5862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104775</xdr:colOff>
      <xdr:row>1</xdr:row>
      <xdr:rowOff>9525</xdr:rowOff>
    </xdr:from>
    <xdr:to>
      <xdr:col>9</xdr:col>
      <xdr:colOff>690142</xdr:colOff>
      <xdr:row>3</xdr:row>
      <xdr:rowOff>164350</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9220200" y="200025"/>
          <a:ext cx="585367" cy="5862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66675</xdr:colOff>
      <xdr:row>0</xdr:row>
      <xdr:rowOff>180975</xdr:rowOff>
    </xdr:from>
    <xdr:to>
      <xdr:col>14</xdr:col>
      <xdr:colOff>652042</xdr:colOff>
      <xdr:row>3</xdr:row>
      <xdr:rowOff>83514</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1706225" y="180975"/>
          <a:ext cx="585367" cy="5862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140073</xdr:colOff>
      <xdr:row>1</xdr:row>
      <xdr:rowOff>84044</xdr:rowOff>
    </xdr:from>
    <xdr:to>
      <xdr:col>16</xdr:col>
      <xdr:colOff>725440</xdr:colOff>
      <xdr:row>4</xdr:row>
      <xdr:rowOff>96</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3456397" y="270809"/>
          <a:ext cx="585367" cy="5862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84045</xdr:colOff>
      <xdr:row>1</xdr:row>
      <xdr:rowOff>28015</xdr:rowOff>
    </xdr:from>
    <xdr:to>
      <xdr:col>14</xdr:col>
      <xdr:colOff>669412</xdr:colOff>
      <xdr:row>3</xdr:row>
      <xdr:rowOff>194046</xdr:rowOff>
    </xdr:to>
    <xdr:pic>
      <xdr:nvPicPr>
        <xdr:cNvPr id="3" name="3 Imagen" descr="stock-images-home-button-set-vector-pixmac-83280893.jpg">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srcRect t="56782" r="78047" b="2662"/>
        <a:stretch>
          <a:fillRect/>
        </a:stretch>
      </xdr:blipFill>
      <xdr:spPr>
        <a:xfrm>
          <a:off x="11205883" y="214780"/>
          <a:ext cx="585367" cy="586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UTISTA\2005\indicadores_2005\INFORME\INFORME%20DE%20CYT\CAPITULO%20III\TICS\CUADROS%20FIN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CUADRO"/>
      <sheetName val="GRAF_"/>
      <sheetName val="GRAFF"/>
      <sheetName val="CUADRO_III_18"/>
      <sheetName val="Hoja4"/>
      <sheetName val="GRAF_III_40"/>
      <sheetName val="GRAF_III_41"/>
      <sheetName val="GRAF_III_42"/>
      <sheetName val="GRAF_III_45"/>
      <sheetName val="p_7"/>
      <sheetName val="P_7 (2)"/>
      <sheetName val="p_14_2"/>
      <sheetName val="P_14_DOS"/>
      <sheetName val="p_17"/>
      <sheetName val="P_17 (2)"/>
      <sheetName val="p_18"/>
      <sheetName val="P_18 (2)"/>
      <sheetName val="p_20"/>
      <sheetName val="P_20 (2)"/>
      <sheetName val="p_24"/>
      <sheetName val="P_24 (2)"/>
      <sheetName val="p_25"/>
      <sheetName val="P_25 (2)"/>
      <sheetName val="p_26"/>
      <sheetName val="P_26 (2)"/>
      <sheetName val="p_28"/>
      <sheetName val="P_28 (2)"/>
      <sheetName val="cuadro44"/>
      <sheetName val="cuadro71"/>
      <sheetName val="cuadro72"/>
      <sheetName val="educ nivel estudiio acc inter"/>
      <sheetName val="GRAF_III_43compu e inter"/>
      <sheetName val="xq no tiene compu"/>
      <sheetName val="hog con inter"/>
      <sheetName val="Hoja5"/>
      <sheetName val="Hoja6"/>
      <sheetName val="centros comunitarios"/>
      <sheetName val="CUADRO_III_23"/>
      <sheetName val="CUADRO_III_24"/>
      <sheetName val="GRAF_III_46"/>
      <sheetName val="GRAF_III_47"/>
      <sheetName val="GRAF_III_48"/>
      <sheetName val="GRAF_III_49"/>
      <sheetName val="GRAF_III_50"/>
      <sheetName val="GRAF_III_51"/>
      <sheetName val="GRAF_III_52"/>
      <sheetName val="CUAD_III_25"/>
      <sheetName val="GRAF_III_54"/>
      <sheetName val="GRAF_III_55"/>
      <sheetName val="GRAF_III_57"/>
      <sheetName val="GRAF_III_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
          <cell r="A4" t="str">
            <v>CLAVE</v>
          </cell>
          <cell r="B4" t="str">
            <v>SECRETARIAS DE ESTADO</v>
          </cell>
          <cell r="D4" t="str">
            <v>FRECUENCIA</v>
          </cell>
        </row>
        <row r="5">
          <cell r="B5" t="str">
            <v xml:space="preserve">www.sat.gob.mx  </v>
          </cell>
          <cell r="C5" t="str">
            <v>Servicio de Administración Tributaria</v>
          </cell>
          <cell r="D5">
            <v>5026</v>
          </cell>
        </row>
        <row r="6">
          <cell r="B6" t="str">
            <v xml:space="preserve">www.shcp.gob.mx </v>
          </cell>
          <cell r="C6" t="str">
            <v xml:space="preserve">                                    </v>
          </cell>
          <cell r="D6">
            <v>3437</v>
          </cell>
        </row>
        <row r="7">
          <cell r="B7" t="str">
            <v xml:space="preserve">www.imss.gob.mx </v>
          </cell>
          <cell r="C7" t="str">
            <v>Instituto Mexicano del Seguro Social</v>
          </cell>
          <cell r="D7">
            <v>998</v>
          </cell>
        </row>
        <row r="8">
          <cell r="B8" t="str">
            <v xml:space="preserve">www.infonavit.gob.mx  </v>
          </cell>
          <cell r="C8" t="str">
            <v>Instituto del Fondo Nacional de la Vivienda para los Trabajadores</v>
          </cell>
          <cell r="D8">
            <v>834</v>
          </cell>
        </row>
        <row r="9">
          <cell r="B9" t="str">
            <v>www.df.gob.mx</v>
          </cell>
          <cell r="C9" t="str">
            <v>Gobierno del D.F.</v>
          </cell>
          <cell r="D9">
            <v>758</v>
          </cell>
        </row>
        <row r="10">
          <cell r="B10" t="str">
            <v>www.Tramitanet.gob.mx</v>
          </cell>
          <cell r="C10" t="str">
            <v>www.Tramitanet.gob.mx</v>
          </cell>
          <cell r="D10">
            <v>343</v>
          </cell>
        </row>
        <row r="11">
          <cell r="B11" t="str">
            <v>www.nuevoleon.gob.mx</v>
          </cell>
          <cell r="C11" t="str">
            <v>Gobierno del Estado de Nuevo León</v>
          </cell>
          <cell r="D11">
            <v>277</v>
          </cell>
        </row>
        <row r="12">
          <cell r="B12" t="str">
            <v xml:space="preserve">www.economía.gob.mx  </v>
          </cell>
          <cell r="C12" t="str">
            <v>Secretaría de Economía</v>
          </cell>
          <cell r="D12">
            <v>252</v>
          </cell>
        </row>
        <row r="13">
          <cell r="B13" t="str">
            <v xml:space="preserve">www.conacyt.mx </v>
          </cell>
          <cell r="C13" t="str">
            <v>Consejo Nacional de Ciencia y Tecnología</v>
          </cell>
          <cell r="D13">
            <v>196</v>
          </cell>
        </row>
        <row r="14">
          <cell r="B14" t="str">
            <v xml:space="preserve">www.inegi.gob.mx  </v>
          </cell>
          <cell r="C14" t="str">
            <v>Instituto Nacional de Estadística, Geografía e Informática</v>
          </cell>
          <cell r="D14">
            <v>175</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ables/table1.xml><?xml version="1.0" encoding="utf-8"?>
<table xmlns="http://schemas.openxmlformats.org/spreadsheetml/2006/main" id="2" name="Tabla2" displayName="Tabla2" ref="B8:O31" totalsRowShown="0" headerRowDxfId="152" dataDxfId="150" headerRowBorderDxfId="151">
  <tableColumns count="14">
    <tableColumn id="1" name="Disciplina" dataDxfId="149"/>
    <tableColumn id="2" name="2007" dataDxfId="148" totalsRowDxfId="147"/>
    <tableColumn id="3" name="2008" dataDxfId="146" totalsRowDxfId="145"/>
    <tableColumn id="4" name="2009" dataDxfId="144" totalsRowDxfId="143"/>
    <tableColumn id="5" name="2010" dataDxfId="142" totalsRowDxfId="141"/>
    <tableColumn id="6" name="2011" dataDxfId="140" totalsRowDxfId="139"/>
    <tableColumn id="7" name="2012" dataDxfId="138" totalsRowDxfId="137"/>
    <tableColumn id="8" name="2013" dataDxfId="136" totalsRowDxfId="135"/>
    <tableColumn id="9" name="2014" dataDxfId="134" totalsRowDxfId="133"/>
    <tableColumn id="10" name="2015" dataDxfId="132" totalsRowDxfId="131"/>
    <tableColumn id="11" name="2016" dataDxfId="130" totalsRowDxfId="129"/>
    <tableColumn id="12" name="2017" dataDxfId="128" totalsRowDxfId="127"/>
    <tableColumn id="13" name="2018" dataDxfId="126" totalsRowDxfId="125"/>
    <tableColumn id="16" name="Total por disciplina" dataDxfId="124" totalsRowDxfId="123"/>
  </tableColumns>
  <tableStyleInfo name="Estilo de tabla 1" showFirstColumn="0" showLastColumn="0" showRowStripes="1" showColumnStripes="0"/>
</table>
</file>

<file path=xl/tables/table2.xml><?xml version="1.0" encoding="utf-8"?>
<table xmlns="http://schemas.openxmlformats.org/spreadsheetml/2006/main" id="6" name="Tabla6" displayName="Tabla6" ref="B8:O31" totalsRowShown="0" headerRowDxfId="122" dataDxfId="120" headerRowBorderDxfId="121">
  <tableColumns count="14">
    <tableColumn id="1" name="Disciplina" dataDxfId="119"/>
    <tableColumn id="2" name="2007" dataDxfId="118"/>
    <tableColumn id="3" name="2008" dataDxfId="117"/>
    <tableColumn id="4" name="2009" dataDxfId="116"/>
    <tableColumn id="5" name="2010" dataDxfId="115"/>
    <tableColumn id="6" name="2011" dataDxfId="114"/>
    <tableColumn id="7" name="2012" dataDxfId="113"/>
    <tableColumn id="8" name="2013" dataDxfId="112"/>
    <tableColumn id="9" name="2014" dataDxfId="111"/>
    <tableColumn id="10" name="2015" dataDxfId="110"/>
    <tableColumn id="11" name="2016" dataDxfId="109"/>
    <tableColumn id="12" name="2017" dataDxfId="108"/>
    <tableColumn id="13" name="2018" dataDxfId="107"/>
    <tableColumn id="14" name="Total de citas por disciplina" dataDxfId="106"/>
  </tableColumns>
  <tableStyleInfo name="Estilo de tabla 1" showFirstColumn="0" showLastColumn="0" showRowStripes="1" showColumnStripes="0"/>
</table>
</file>

<file path=xl/tables/table3.xml><?xml version="1.0" encoding="utf-8"?>
<table xmlns="http://schemas.openxmlformats.org/spreadsheetml/2006/main" id="8" name="Tabla8" displayName="Tabla8" ref="B8:J31" totalsRowShown="0" headerRowDxfId="105" dataDxfId="104" tableBorderDxfId="103">
  <tableColumns count="9">
    <tableColumn id="1" name="Disciplina" dataDxfId="102"/>
    <tableColumn id="2" name="2007 -2011" dataDxfId="101"/>
    <tableColumn id="3" name="2008 -2012" dataDxfId="100"/>
    <tableColumn id="4" name="2009 -2013" dataDxfId="99"/>
    <tableColumn id="5" name="2010 -2014" dataDxfId="98"/>
    <tableColumn id="6" name="2011 - 2015 " dataDxfId="97"/>
    <tableColumn id="7" name="2012 - 2016" dataDxfId="96"/>
    <tableColumn id="8" name="2013 -2017" dataDxfId="95"/>
    <tableColumn id="9" name="2014 - 2018" dataDxfId="94"/>
  </tableColumns>
  <tableStyleInfo name="Estilo de tabla 1" showFirstColumn="0" showLastColumn="0" showRowStripes="1" showColumnStripes="0"/>
</table>
</file>

<file path=xl/tables/table4.xml><?xml version="1.0" encoding="utf-8"?>
<table xmlns="http://schemas.openxmlformats.org/spreadsheetml/2006/main" id="10" name="Tabla10" displayName="Tabla10" ref="B8:O50" totalsRowShown="0" headerRowDxfId="93" dataDxfId="91" headerRowBorderDxfId="92">
  <tableColumns count="14">
    <tableColumn id="1" name="País" dataDxfId="90"/>
    <tableColumn id="2" name="2007" dataDxfId="89"/>
    <tableColumn id="3" name="2008" dataDxfId="88"/>
    <tableColumn id="4" name="2009" dataDxfId="87"/>
    <tableColumn id="5" name="2010" dataDxfId="86"/>
    <tableColumn id="6" name="2011" dataDxfId="85"/>
    <tableColumn id="7" name="2012" dataDxfId="84"/>
    <tableColumn id="8" name="2013" dataDxfId="83"/>
    <tableColumn id="9" name="2014" dataDxfId="82"/>
    <tableColumn id="10" name="2015" dataDxfId="81"/>
    <tableColumn id="11" name="2016" dataDxfId="80"/>
    <tableColumn id="12" name="2017" dataDxfId="79"/>
    <tableColumn id="13" name="2018" dataDxfId="78"/>
    <tableColumn id="14" name="Total por país 2007-2018" dataDxfId="77"/>
  </tableColumns>
  <tableStyleInfo name="Estilo de tabla 1" showFirstColumn="0" showLastColumn="0" showRowStripes="1" showColumnStripes="0"/>
</table>
</file>

<file path=xl/tables/table5.xml><?xml version="1.0" encoding="utf-8"?>
<table xmlns="http://schemas.openxmlformats.org/spreadsheetml/2006/main" id="12" name="Tabla12" displayName="Tabla12" ref="D8:Q50" totalsRowShown="0" headerRowDxfId="76" dataDxfId="74" headerRowBorderDxfId="75">
  <tableColumns count="14">
    <tableColumn id="1" name="País" dataDxfId="73"/>
    <tableColumn id="2" name="2007" dataDxfId="72"/>
    <tableColumn id="3" name="2008" dataDxfId="71"/>
    <tableColumn id="4" name="2009" dataDxfId="70"/>
    <tableColumn id="5" name="2010" dataDxfId="69"/>
    <tableColumn id="6" name="2011" dataDxfId="68"/>
    <tableColumn id="7" name="2012" dataDxfId="67"/>
    <tableColumn id="8" name="2013" dataDxfId="66"/>
    <tableColumn id="9" name="2014" dataDxfId="65"/>
    <tableColumn id="10" name="2015" dataDxfId="64"/>
    <tableColumn id="11" name="2016" dataDxfId="63"/>
    <tableColumn id="12" name="2017" dataDxfId="62"/>
    <tableColumn id="13" name="2018" dataDxfId="61"/>
    <tableColumn id="14" name="Total de citas por país" dataDxfId="60"/>
  </tableColumns>
  <tableStyleInfo name="Estilo de tabla 1" showFirstColumn="0" showLastColumn="0" showRowStripes="1" showColumnStripes="0"/>
</table>
</file>

<file path=xl/tables/table6.xml><?xml version="1.0" encoding="utf-8"?>
<table xmlns="http://schemas.openxmlformats.org/spreadsheetml/2006/main" id="14" name="Tabla14" displayName="Tabla14" ref="B8:O49" totalsRowShown="0" headerRowDxfId="59" dataDxfId="57" headerRowBorderDxfId="58">
  <tableColumns count="14">
    <tableColumn id="1" name="País" dataDxfId="56"/>
    <tableColumn id="2" name="2007" dataDxfId="55"/>
    <tableColumn id="3" name="2008" dataDxfId="54"/>
    <tableColumn id="4" name="2009" dataDxfId="53"/>
    <tableColumn id="5" name="2010" dataDxfId="52"/>
    <tableColumn id="6" name="2011" dataDxfId="51"/>
    <tableColumn id="7" name="2012" dataDxfId="50"/>
    <tableColumn id="8" name="2013" dataDxfId="49"/>
    <tableColumn id="9" name="2014" dataDxfId="48"/>
    <tableColumn id="10" name="2015" dataDxfId="47"/>
    <tableColumn id="11" name="2016" dataDxfId="46"/>
    <tableColumn id="12" name="2017" dataDxfId="45"/>
    <tableColumn id="13" name="2018" dataDxfId="44"/>
    <tableColumn id="14" name="FI de citas promedio por país" dataDxfId="43"/>
  </tableColumns>
  <tableStyleInfo name="Estilo de tabla 1" showFirstColumn="0" showLastColumn="0" showRowStripes="1" showColumnStripes="0"/>
</table>
</file>

<file path=xl/tables/table7.xml><?xml version="1.0" encoding="utf-8"?>
<table xmlns="http://schemas.openxmlformats.org/spreadsheetml/2006/main" id="17" name="Tabla17" displayName="Tabla17" ref="B8:O49" totalsRowShown="0" headerRowDxfId="42" dataDxfId="40" headerRowBorderDxfId="41">
  <sortState ref="B5:O45">
    <sortCondition ref="B4:B45"/>
  </sortState>
  <tableColumns count="14">
    <tableColumn id="1" name="País" dataDxfId="39"/>
    <tableColumn id="2" name="2007" dataDxfId="38"/>
    <tableColumn id="3" name="2008" dataDxfId="37"/>
    <tableColumn id="4" name="2009" dataDxfId="36"/>
    <tableColumn id="5" name="2010" dataDxfId="35"/>
    <tableColumn id="6" name="2011" dataDxfId="34"/>
    <tableColumn id="7" name="2012" dataDxfId="33"/>
    <tableColumn id="8" name="2013" dataDxfId="32"/>
    <tableColumn id="9" name="2014" dataDxfId="31"/>
    <tableColumn id="10" name="2015" dataDxfId="30"/>
    <tableColumn id="11" name="2016" dataDxfId="29"/>
    <tableColumn id="12" name="2017" dataDxfId="28"/>
    <tableColumn id="13" name="2018" dataDxfId="27"/>
    <tableColumn id="14" name="Promedio de la participación de artículos publicados (2014-2018)" dataDxfId="26"/>
  </tableColumns>
  <tableStyleInfo name="Estilo de tabla 1" showFirstColumn="0" showLastColumn="0" showRowStripes="1" showColumnStripes="0"/>
</table>
</file>

<file path=xl/tables/table8.xml><?xml version="1.0" encoding="utf-8"?>
<table xmlns="http://schemas.openxmlformats.org/spreadsheetml/2006/main" id="19" name="Tabla19" displayName="Tabla19" ref="B8:J50" totalsRowShown="0" headerRowDxfId="25" dataDxfId="23" headerRowBorderDxfId="24">
  <tableColumns count="9">
    <tableColumn id="1" name="País" dataDxfId="22"/>
    <tableColumn id="2" name="07-11" dataDxfId="21"/>
    <tableColumn id="3" name="08-12" dataDxfId="20"/>
    <tableColumn id="4" name="09-13" dataDxfId="19"/>
    <tableColumn id="5" name="10-14" dataDxfId="18"/>
    <tableColumn id="6" name="11-15" dataDxfId="17"/>
    <tableColumn id="7" name="12-16" dataDxfId="16"/>
    <tableColumn id="8" name="13 - 17" dataDxfId="15"/>
    <tableColumn id="9" name="14 -18" dataDxfId="14"/>
  </tableColumns>
  <tableStyleInfo name="Estilo de tabla 1" showFirstColumn="0" showLastColumn="0" showRowStripes="1" showColumnStripes="0"/>
</table>
</file>

<file path=xl/tables/table9.xml><?xml version="1.0" encoding="utf-8"?>
<table xmlns="http://schemas.openxmlformats.org/spreadsheetml/2006/main" id="21" name="Tabla21" displayName="Tabla21" ref="B8:J50" totalsRowShown="0" headerRowDxfId="13" dataDxfId="11" headerRowBorderDxfId="12" tableBorderDxfId="10">
  <tableColumns count="9">
    <tableColumn id="1" name="País" dataDxfId="9"/>
    <tableColumn id="2" name="07-11" dataDxfId="8"/>
    <tableColumn id="3" name="08-12" dataDxfId="7"/>
    <tableColumn id="4" name="09-13" dataDxfId="6"/>
    <tableColumn id="5" name="10-14" dataDxfId="5"/>
    <tableColumn id="6" name="11-15" dataDxfId="4"/>
    <tableColumn id="7" name="12-16" dataDxfId="3"/>
    <tableColumn id="8" name="13 - 17" dataDxfId="2"/>
    <tableColumn id="9" name="14 - 18"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5"/>
  <sheetViews>
    <sheetView showGridLines="0" tabSelected="1" topLeftCell="A5" zoomScale="71" zoomScaleNormal="71" workbookViewId="0">
      <selection activeCell="B5" sqref="B5"/>
    </sheetView>
  </sheetViews>
  <sheetFormatPr baseColWidth="10" defaultRowHeight="18"/>
  <cols>
    <col min="1" max="1" width="10.7109375" style="1" customWidth="1"/>
    <col min="2" max="2" width="188.85546875" style="3" customWidth="1"/>
    <col min="3" max="16384" width="11.42578125" style="1"/>
  </cols>
  <sheetData>
    <row r="2" spans="1:2" ht="24">
      <c r="B2" s="4" t="s">
        <v>133</v>
      </c>
    </row>
    <row r="3" spans="1:2" ht="24">
      <c r="B3" s="4" t="s">
        <v>134</v>
      </c>
    </row>
    <row r="4" spans="1:2" ht="24">
      <c r="B4" s="4" t="s">
        <v>400</v>
      </c>
    </row>
    <row r="6" spans="1:2">
      <c r="A6" s="2" t="s">
        <v>135</v>
      </c>
      <c r="B6" s="3" t="s">
        <v>383</v>
      </c>
    </row>
    <row r="7" spans="1:2">
      <c r="A7" s="2" t="s">
        <v>136</v>
      </c>
      <c r="B7" s="3" t="s">
        <v>171</v>
      </c>
    </row>
    <row r="8" spans="1:2">
      <c r="A8" s="2" t="s">
        <v>137</v>
      </c>
      <c r="B8" s="3" t="s">
        <v>385</v>
      </c>
    </row>
    <row r="9" spans="1:2">
      <c r="A9" s="2" t="s">
        <v>138</v>
      </c>
      <c r="B9" s="3" t="s">
        <v>172</v>
      </c>
    </row>
    <row r="10" spans="1:2">
      <c r="A10" s="2" t="s">
        <v>139</v>
      </c>
      <c r="B10" s="3" t="s">
        <v>173</v>
      </c>
    </row>
    <row r="11" spans="1:2">
      <c r="A11" s="2" t="s">
        <v>140</v>
      </c>
      <c r="B11" s="3" t="s">
        <v>389</v>
      </c>
    </row>
    <row r="12" spans="1:2">
      <c r="A12" s="2" t="s">
        <v>141</v>
      </c>
      <c r="B12" s="3" t="s">
        <v>174</v>
      </c>
    </row>
    <row r="13" spans="1:2">
      <c r="A13" s="2" t="s">
        <v>142</v>
      </c>
      <c r="B13" s="3" t="s">
        <v>175</v>
      </c>
    </row>
    <row r="14" spans="1:2">
      <c r="A14" s="2" t="s">
        <v>143</v>
      </c>
      <c r="B14" s="3" t="s">
        <v>176</v>
      </c>
    </row>
    <row r="15" spans="1:2">
      <c r="A15" s="2" t="s">
        <v>144</v>
      </c>
      <c r="B15" s="3" t="s">
        <v>177</v>
      </c>
    </row>
    <row r="16" spans="1:2">
      <c r="A16" s="2" t="s">
        <v>145</v>
      </c>
      <c r="B16" s="3" t="s">
        <v>178</v>
      </c>
    </row>
    <row r="17" spans="1:2">
      <c r="A17" s="2" t="s">
        <v>146</v>
      </c>
      <c r="B17" s="3" t="s">
        <v>179</v>
      </c>
    </row>
    <row r="18" spans="1:2">
      <c r="A18" s="2" t="s">
        <v>147</v>
      </c>
      <c r="B18" s="3" t="s">
        <v>180</v>
      </c>
    </row>
    <row r="19" spans="1:2">
      <c r="A19" s="2" t="s">
        <v>148</v>
      </c>
      <c r="B19" s="3" t="s">
        <v>181</v>
      </c>
    </row>
    <row r="20" spans="1:2">
      <c r="A20" s="2" t="s">
        <v>149</v>
      </c>
      <c r="B20" s="3" t="s">
        <v>286</v>
      </c>
    </row>
    <row r="21" spans="1:2">
      <c r="A21" s="2" t="s">
        <v>150</v>
      </c>
      <c r="B21" s="3" t="s">
        <v>287</v>
      </c>
    </row>
    <row r="22" spans="1:2">
      <c r="A22" s="2" t="s">
        <v>151</v>
      </c>
      <c r="B22" s="3" t="s">
        <v>288</v>
      </c>
    </row>
    <row r="23" spans="1:2">
      <c r="A23" s="2" t="s">
        <v>152</v>
      </c>
      <c r="B23" s="3" t="s">
        <v>289</v>
      </c>
    </row>
    <row r="24" spans="1:2">
      <c r="A24" s="2" t="s">
        <v>153</v>
      </c>
      <c r="B24" s="3" t="s">
        <v>402</v>
      </c>
    </row>
    <row r="25" spans="1:2">
      <c r="A25" s="2" t="s">
        <v>154</v>
      </c>
      <c r="B25" s="3" t="s">
        <v>290</v>
      </c>
    </row>
    <row r="26" spans="1:2">
      <c r="A26" s="2" t="s">
        <v>155</v>
      </c>
      <c r="B26" s="3" t="s">
        <v>404</v>
      </c>
    </row>
    <row r="27" spans="1:2">
      <c r="A27" s="2" t="s">
        <v>156</v>
      </c>
      <c r="B27" s="3" t="s">
        <v>291</v>
      </c>
    </row>
    <row r="28" spans="1:2">
      <c r="A28" s="2" t="s">
        <v>157</v>
      </c>
      <c r="B28" s="3" t="s">
        <v>317</v>
      </c>
    </row>
    <row r="29" spans="1:2">
      <c r="A29" s="2" t="s">
        <v>158</v>
      </c>
      <c r="B29" s="3" t="s">
        <v>318</v>
      </c>
    </row>
    <row r="30" spans="1:2">
      <c r="A30" s="2" t="s">
        <v>159</v>
      </c>
      <c r="B30" s="3" t="s">
        <v>319</v>
      </c>
    </row>
    <row r="31" spans="1:2">
      <c r="A31" s="2" t="s">
        <v>160</v>
      </c>
      <c r="B31" s="3" t="s">
        <v>320</v>
      </c>
    </row>
    <row r="32" spans="1:2">
      <c r="A32" s="2" t="s">
        <v>161</v>
      </c>
      <c r="B32" s="3" t="s">
        <v>321</v>
      </c>
    </row>
    <row r="33" spans="1:2">
      <c r="A33" s="2" t="s">
        <v>162</v>
      </c>
      <c r="B33" s="3" t="s">
        <v>322</v>
      </c>
    </row>
    <row r="34" spans="1:2">
      <c r="A34" s="2" t="s">
        <v>163</v>
      </c>
      <c r="B34" s="3" t="s">
        <v>367</v>
      </c>
    </row>
    <row r="35" spans="1:2">
      <c r="A35" s="2" t="s">
        <v>164</v>
      </c>
      <c r="B35" s="3" t="s">
        <v>368</v>
      </c>
    </row>
    <row r="36" spans="1:2">
      <c r="A36" s="2" t="s">
        <v>165</v>
      </c>
      <c r="B36" s="3" t="s">
        <v>369</v>
      </c>
    </row>
    <row r="37" spans="1:2">
      <c r="A37" s="2" t="s">
        <v>166</v>
      </c>
      <c r="B37" s="3" t="s">
        <v>370</v>
      </c>
    </row>
    <row r="38" spans="1:2">
      <c r="A38" s="2" t="s">
        <v>167</v>
      </c>
      <c r="B38" s="3" t="s">
        <v>371</v>
      </c>
    </row>
    <row r="39" spans="1:2">
      <c r="A39" s="2" t="s">
        <v>168</v>
      </c>
      <c r="B39" s="3" t="s">
        <v>372</v>
      </c>
    </row>
    <row r="40" spans="1:2">
      <c r="A40" s="2" t="s">
        <v>169</v>
      </c>
      <c r="B40" s="3" t="s">
        <v>373</v>
      </c>
    </row>
    <row r="41" spans="1:2">
      <c r="A41" s="2" t="s">
        <v>170</v>
      </c>
      <c r="B41" s="3" t="s">
        <v>374</v>
      </c>
    </row>
    <row r="42" spans="1:2">
      <c r="A42" s="2"/>
    </row>
    <row r="43" spans="1:2">
      <c r="A43" s="2"/>
    </row>
    <row r="44" spans="1:2">
      <c r="A44" s="2"/>
    </row>
    <row r="45" spans="1:2">
      <c r="A45" s="2"/>
    </row>
    <row r="46" spans="1:2">
      <c r="A46" s="2"/>
    </row>
    <row r="47" spans="1:2">
      <c r="A47" s="2"/>
    </row>
    <row r="48" spans="1:2">
      <c r="A48" s="2"/>
    </row>
    <row r="49" spans="1:1">
      <c r="A49" s="2"/>
    </row>
    <row r="50" spans="1:1">
      <c r="A50" s="2"/>
    </row>
    <row r="51" spans="1:1">
      <c r="A51" s="2"/>
    </row>
    <row r="52" spans="1:1">
      <c r="A52" s="2"/>
    </row>
    <row r="53" spans="1:1">
      <c r="A53" s="2"/>
    </row>
    <row r="54" spans="1:1">
      <c r="A54" s="2"/>
    </row>
    <row r="55" spans="1:1">
      <c r="A55" s="2"/>
    </row>
  </sheetData>
  <hyperlinks>
    <hyperlink ref="A6" location="III.1!A1" display="III.1"/>
    <hyperlink ref="A7" location="III.2!A1" display="III.2"/>
    <hyperlink ref="A10" location="III.5!A1" display="III.5"/>
    <hyperlink ref="A12" location="III.7!A1" display="III.7"/>
    <hyperlink ref="A14" location="III.9!A1" display="III.9"/>
    <hyperlink ref="A16" location="III.11!A1" display="III.11"/>
    <hyperlink ref="A18" location="III.13!A1" display="III.13"/>
    <hyperlink ref="A20" location="III.15!A1" display="III.15"/>
    <hyperlink ref="A22" location="III.17!A1" display="III.17"/>
    <hyperlink ref="A24" location="III.19!A1" display="III.19"/>
    <hyperlink ref="A28" location="III.23!A1" display="III.23"/>
    <hyperlink ref="A30" location="III.25!A1" display="III.25"/>
    <hyperlink ref="A32" location="III.27!A1" display="III.27"/>
    <hyperlink ref="A34" location="III.29!A1" display="III.29"/>
    <hyperlink ref="A36" location="III.31!A1" display="III.31"/>
    <hyperlink ref="A38" location="III.33!A1" display="III.33"/>
    <hyperlink ref="A40" location="III.35!A1" display="III.35"/>
    <hyperlink ref="A9" location="III.4!A1" display="III.4"/>
    <hyperlink ref="A11" location="III.6!A1" display="III.6"/>
    <hyperlink ref="A13" location="III.8!A1" display="III.8"/>
    <hyperlink ref="A15" location="III.10!A1" display="III.10"/>
    <hyperlink ref="A17" location="III.12!A1" display="III.12"/>
    <hyperlink ref="A19" location="III.14!A1" display="III.14"/>
    <hyperlink ref="A21" location="III.16!A1" display="III.16"/>
    <hyperlink ref="A23" location="III.18!A1" display="III.18"/>
    <hyperlink ref="A25" location="III.20!A1" display="III.20"/>
    <hyperlink ref="A29" location="III.24!A1" display="III.24"/>
    <hyperlink ref="A31" location="III.26!A1" display="III.26"/>
    <hyperlink ref="A33" location="III.28!A1" display="III.28"/>
    <hyperlink ref="A35" location="III.30!A1" display="III.30"/>
    <hyperlink ref="A37" location="III.32!A1" display="III.32"/>
    <hyperlink ref="A39" location="III.34!A1" display="III.34"/>
    <hyperlink ref="A41" location="III.36!A1" display="III.36"/>
    <hyperlink ref="A8" location="III.3!A1" display="III.3"/>
    <hyperlink ref="A27" location="III.22!A1" display="III.22"/>
    <hyperlink ref="A26" location="III.21!A1" display="III.2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O52"/>
  <sheetViews>
    <sheetView showGridLines="0" zoomScale="68" zoomScaleNormal="68" workbookViewId="0">
      <selection activeCell="B53" sqref="B53"/>
    </sheetView>
  </sheetViews>
  <sheetFormatPr baseColWidth="10" defaultRowHeight="18"/>
  <cols>
    <col min="1" max="1" width="11.42578125" style="1"/>
    <col min="2" max="2" width="17.5703125" style="1" customWidth="1"/>
    <col min="3" max="14" width="11.42578125" style="1"/>
    <col min="15" max="15" width="16.28515625" style="1" customWidth="1"/>
    <col min="16" max="16384" width="11.42578125" style="1"/>
  </cols>
  <sheetData>
    <row r="7" spans="2:15">
      <c r="B7" s="304" t="s">
        <v>95</v>
      </c>
      <c r="C7" s="304"/>
      <c r="D7" s="304"/>
      <c r="E7" s="304"/>
      <c r="F7" s="304"/>
      <c r="G7" s="304"/>
      <c r="H7" s="304"/>
      <c r="I7" s="304"/>
      <c r="J7" s="304"/>
      <c r="K7" s="304"/>
      <c r="L7" s="304"/>
      <c r="M7" s="304"/>
      <c r="N7" s="304"/>
      <c r="O7" s="304"/>
    </row>
    <row r="8" spans="2:15" s="36" customFormat="1" ht="78" customHeight="1">
      <c r="B8" s="12" t="s">
        <v>29</v>
      </c>
      <c r="C8" s="12" t="s">
        <v>103</v>
      </c>
      <c r="D8" s="12" t="s">
        <v>104</v>
      </c>
      <c r="E8" s="12" t="s">
        <v>105</v>
      </c>
      <c r="F8" s="12" t="s">
        <v>106</v>
      </c>
      <c r="G8" s="12" t="s">
        <v>107</v>
      </c>
      <c r="H8" s="12" t="s">
        <v>108</v>
      </c>
      <c r="I8" s="12" t="s">
        <v>109</v>
      </c>
      <c r="J8" s="12" t="s">
        <v>110</v>
      </c>
      <c r="K8" s="12" t="s">
        <v>111</v>
      </c>
      <c r="L8" s="12" t="s">
        <v>112</v>
      </c>
      <c r="M8" s="12" t="s">
        <v>113</v>
      </c>
      <c r="N8" s="12" t="s">
        <v>114</v>
      </c>
      <c r="O8" s="13" t="s">
        <v>132</v>
      </c>
    </row>
    <row r="9" spans="2:15">
      <c r="B9" s="24" t="s">
        <v>30</v>
      </c>
      <c r="C9" s="196">
        <v>34.152305881419373</v>
      </c>
      <c r="D9" s="196">
        <v>33.203140421713776</v>
      </c>
      <c r="E9" s="196">
        <v>30.510487950014877</v>
      </c>
      <c r="F9" s="196">
        <v>30.136176991150442</v>
      </c>
      <c r="G9" s="196">
        <v>26.869529802950169</v>
      </c>
      <c r="H9" s="196">
        <v>24.405221461236234</v>
      </c>
      <c r="I9" s="196">
        <v>21.259079031295652</v>
      </c>
      <c r="J9" s="196">
        <v>18.114518657248134</v>
      </c>
      <c r="K9" s="196">
        <v>14.615878541156572</v>
      </c>
      <c r="L9" s="196">
        <v>10.278506501524463</v>
      </c>
      <c r="M9" s="196">
        <v>6.03143758550409</v>
      </c>
      <c r="N9" s="196">
        <v>2.0884076292065368</v>
      </c>
      <c r="O9" s="196">
        <v>20.972057537868363</v>
      </c>
    </row>
    <row r="10" spans="2:15">
      <c r="B10" s="24" t="s">
        <v>31</v>
      </c>
      <c r="C10" s="196">
        <v>22.921795546203754</v>
      </c>
      <c r="D10" s="196">
        <v>22.546629300949711</v>
      </c>
      <c r="E10" s="196">
        <v>21.260416666666668</v>
      </c>
      <c r="F10" s="196">
        <v>19.527507202634105</v>
      </c>
      <c r="G10" s="196">
        <v>17.810518174787315</v>
      </c>
      <c r="H10" s="196">
        <v>17.133086419753088</v>
      </c>
      <c r="I10" s="196">
        <v>14.058907874298004</v>
      </c>
      <c r="J10" s="196">
        <v>11.8157831614296</v>
      </c>
      <c r="K10" s="196">
        <v>10.114938569296131</v>
      </c>
      <c r="L10" s="196">
        <v>7.6473043085946308</v>
      </c>
      <c r="M10" s="196">
        <v>4.1962523561370437</v>
      </c>
      <c r="N10" s="196">
        <v>1.4364380113278792</v>
      </c>
      <c r="O10" s="196">
        <v>14.205798132673161</v>
      </c>
    </row>
    <row r="11" spans="2:15">
      <c r="B11" s="24" t="s">
        <v>32</v>
      </c>
      <c r="C11" s="196">
        <v>35.003339855610285</v>
      </c>
      <c r="D11" s="196">
        <v>33.25107401497484</v>
      </c>
      <c r="E11" s="196">
        <v>30.788451668092385</v>
      </c>
      <c r="F11" s="196">
        <v>30.211957957006284</v>
      </c>
      <c r="G11" s="196">
        <v>26.822002590797869</v>
      </c>
      <c r="H11" s="196">
        <v>24.641877064260857</v>
      </c>
      <c r="I11" s="196">
        <v>21.265246757386784</v>
      </c>
      <c r="J11" s="196">
        <v>17.976452089923814</v>
      </c>
      <c r="K11" s="196">
        <v>14.379120207995253</v>
      </c>
      <c r="L11" s="196">
        <v>10.248022158459523</v>
      </c>
      <c r="M11" s="196">
        <v>6.1200201632573421</v>
      </c>
      <c r="N11" s="196">
        <v>2.1859807977519319</v>
      </c>
      <c r="O11" s="196">
        <v>21.074462110459766</v>
      </c>
    </row>
    <row r="12" spans="2:15">
      <c r="B12" s="24" t="s">
        <v>33</v>
      </c>
      <c r="C12" s="196">
        <v>34.444731738849384</v>
      </c>
      <c r="D12" s="196">
        <v>31.69226087838523</v>
      </c>
      <c r="E12" s="196">
        <v>31.63854247856586</v>
      </c>
      <c r="F12" s="196">
        <v>32.480353280461429</v>
      </c>
      <c r="G12" s="196">
        <v>28.283157105986181</v>
      </c>
      <c r="H12" s="196">
        <v>26.633868007341793</v>
      </c>
      <c r="I12" s="196">
        <v>22.078363540648265</v>
      </c>
      <c r="J12" s="196">
        <v>19.104952490642095</v>
      </c>
      <c r="K12" s="196">
        <v>15.132674761610756</v>
      </c>
      <c r="L12" s="196">
        <v>11.275453726348307</v>
      </c>
      <c r="M12" s="196">
        <v>6.4237523689197724</v>
      </c>
      <c r="N12" s="196">
        <v>2.2989046351878208</v>
      </c>
      <c r="O12" s="196">
        <v>21.79058458441224</v>
      </c>
    </row>
    <row r="13" spans="2:15">
      <c r="B13" s="24" t="s">
        <v>34</v>
      </c>
      <c r="C13" s="196">
        <v>37.752340237340604</v>
      </c>
      <c r="D13" s="196">
        <v>35.989002628302671</v>
      </c>
      <c r="E13" s="196">
        <v>34.353871829105472</v>
      </c>
      <c r="F13" s="196">
        <v>33.184319035017538</v>
      </c>
      <c r="G13" s="196">
        <v>29.330596194992193</v>
      </c>
      <c r="H13" s="196">
        <v>26.269292294114404</v>
      </c>
      <c r="I13" s="196">
        <v>23.453057842680337</v>
      </c>
      <c r="J13" s="196">
        <v>19.608640981792576</v>
      </c>
      <c r="K13" s="196">
        <v>15.886261153218843</v>
      </c>
      <c r="L13" s="196">
        <v>11.374341699482848</v>
      </c>
      <c r="M13" s="196">
        <v>6.9499301350721936</v>
      </c>
      <c r="N13" s="196">
        <v>2.3159208495960786</v>
      </c>
      <c r="O13" s="196">
        <v>23.038964573392978</v>
      </c>
    </row>
    <row r="14" spans="2:15">
      <c r="B14" s="24" t="s">
        <v>35</v>
      </c>
      <c r="C14" s="196">
        <v>19.541117012163784</v>
      </c>
      <c r="D14" s="196">
        <v>17.364340534394543</v>
      </c>
      <c r="E14" s="196">
        <v>16.309691409507924</v>
      </c>
      <c r="F14" s="196">
        <v>15.365280232264579</v>
      </c>
      <c r="G14" s="196">
        <v>13.903805804872363</v>
      </c>
      <c r="H14" s="196">
        <v>12.848772351944003</v>
      </c>
      <c r="I14" s="196">
        <v>11.528160528108137</v>
      </c>
      <c r="J14" s="196">
        <v>10.069530636540946</v>
      </c>
      <c r="K14" s="196">
        <v>8.6693267556587355</v>
      </c>
      <c r="L14" s="196">
        <v>6.4975156962825782</v>
      </c>
      <c r="M14" s="196">
        <v>3.7451599645244329</v>
      </c>
      <c r="N14" s="196">
        <v>1.2449742294502968</v>
      </c>
      <c r="O14" s="196">
        <v>11.423972929642693</v>
      </c>
    </row>
    <row r="15" spans="2:15">
      <c r="B15" s="24" t="s">
        <v>36</v>
      </c>
      <c r="C15" s="196">
        <v>35.984391604675878</v>
      </c>
      <c r="D15" s="196">
        <v>33.794682483719775</v>
      </c>
      <c r="E15" s="196">
        <v>32.033517553973994</v>
      </c>
      <c r="F15" s="196">
        <v>30.576127837492123</v>
      </c>
      <c r="G15" s="196">
        <v>27.780247458312651</v>
      </c>
      <c r="H15" s="196">
        <v>24.301681973327703</v>
      </c>
      <c r="I15" s="196">
        <v>20.678736220406382</v>
      </c>
      <c r="J15" s="196">
        <v>17.509824249605057</v>
      </c>
      <c r="K15" s="196">
        <v>14.357073326418256</v>
      </c>
      <c r="L15" s="196">
        <v>9.9714550939893254</v>
      </c>
      <c r="M15" s="196">
        <v>5.8951207626473368</v>
      </c>
      <c r="N15" s="196">
        <v>1.9756864481842338</v>
      </c>
      <c r="O15" s="196">
        <v>21.238212084396064</v>
      </c>
    </row>
    <row r="16" spans="2:15">
      <c r="B16" s="24" t="s">
        <v>37</v>
      </c>
      <c r="C16" s="196">
        <v>24.153628117913833</v>
      </c>
      <c r="D16" s="196">
        <v>22.622752953261429</v>
      </c>
      <c r="E16" s="196">
        <v>22.010735495660118</v>
      </c>
      <c r="F16" s="196">
        <v>21.663226621735468</v>
      </c>
      <c r="G16" s="196">
        <v>19.666110802297574</v>
      </c>
      <c r="H16" s="196">
        <v>18.765201280107799</v>
      </c>
      <c r="I16" s="196">
        <v>17.469222023712849</v>
      </c>
      <c r="J16" s="196">
        <v>15.723440860215053</v>
      </c>
      <c r="K16" s="196">
        <v>11.955453951665579</v>
      </c>
      <c r="L16" s="196">
        <v>9.8677568432278697</v>
      </c>
      <c r="M16" s="196">
        <v>5.2698703979814203</v>
      </c>
      <c r="N16" s="196">
        <v>2.0079038887132468</v>
      </c>
      <c r="O16" s="196">
        <v>15.931275269707688</v>
      </c>
    </row>
    <row r="17" spans="2:15">
      <c r="B17" s="24" t="s">
        <v>38</v>
      </c>
      <c r="C17" s="196">
        <v>22.361664082570364</v>
      </c>
      <c r="D17" s="196">
        <v>22.398157998423954</v>
      </c>
      <c r="E17" s="196">
        <v>21.792302322413676</v>
      </c>
      <c r="F17" s="196">
        <v>21.497499595466138</v>
      </c>
      <c r="G17" s="196">
        <v>20.036833225691652</v>
      </c>
      <c r="H17" s="196">
        <v>18.604040392618057</v>
      </c>
      <c r="I17" s="196">
        <v>16.383453003547082</v>
      </c>
      <c r="J17" s="196">
        <v>14.354835249611176</v>
      </c>
      <c r="K17" s="196">
        <v>11.863031523848733</v>
      </c>
      <c r="L17" s="196">
        <v>8.6727254488915637</v>
      </c>
      <c r="M17" s="196">
        <v>5.5014031466695634</v>
      </c>
      <c r="N17" s="196">
        <v>1.9995176416631082</v>
      </c>
      <c r="O17" s="196">
        <v>15.455455302617922</v>
      </c>
    </row>
    <row r="18" spans="2:15">
      <c r="B18" s="24" t="s">
        <v>39</v>
      </c>
      <c r="C18" s="196">
        <v>22.365942028985508</v>
      </c>
      <c r="D18" s="196">
        <v>18.015407554671967</v>
      </c>
      <c r="E18" s="196">
        <v>17.398846495119788</v>
      </c>
      <c r="F18" s="196">
        <v>18.19178082191781</v>
      </c>
      <c r="G18" s="196">
        <v>17.881775067750677</v>
      </c>
      <c r="H18" s="196">
        <v>22.080452737840318</v>
      </c>
      <c r="I18" s="196">
        <v>14.900531286894923</v>
      </c>
      <c r="J18" s="196">
        <v>14.980005880623347</v>
      </c>
      <c r="K18" s="196">
        <v>14.036377512083439</v>
      </c>
      <c r="L18" s="196">
        <v>9.5727129692065631</v>
      </c>
      <c r="M18" s="196">
        <v>5.5006087662337659</v>
      </c>
      <c r="N18" s="196">
        <v>1.7671641791044777</v>
      </c>
      <c r="O18" s="196">
        <v>14.724300441702717</v>
      </c>
    </row>
    <row r="19" spans="2:15">
      <c r="B19" s="24" t="s">
        <v>40</v>
      </c>
      <c r="C19" s="196">
        <v>23.191878980891719</v>
      </c>
      <c r="D19" s="196">
        <v>20.896455500801519</v>
      </c>
      <c r="E19" s="196">
        <v>20.329501707965083</v>
      </c>
      <c r="F19" s="196">
        <v>19.935177182368193</v>
      </c>
      <c r="G19" s="196">
        <v>18.061719802424786</v>
      </c>
      <c r="H19" s="196">
        <v>16.69967669529046</v>
      </c>
      <c r="I19" s="196">
        <v>14.450425263821074</v>
      </c>
      <c r="J19" s="196">
        <v>12.775968022115546</v>
      </c>
      <c r="K19" s="196">
        <v>10.454914041890193</v>
      </c>
      <c r="L19" s="196">
        <v>7.48414156469895</v>
      </c>
      <c r="M19" s="196">
        <v>4.689173357224079</v>
      </c>
      <c r="N19" s="196">
        <v>1.5633458177278401</v>
      </c>
      <c r="O19" s="196">
        <v>14.211031494768287</v>
      </c>
    </row>
    <row r="20" spans="2:15">
      <c r="B20" s="24" t="s">
        <v>41</v>
      </c>
      <c r="C20" s="196">
        <v>43.98881908209988</v>
      </c>
      <c r="D20" s="196">
        <v>40.582951886888416</v>
      </c>
      <c r="E20" s="196">
        <v>38.77121842640085</v>
      </c>
      <c r="F20" s="196">
        <v>36.955013976240394</v>
      </c>
      <c r="G20" s="196">
        <v>33.970814977973568</v>
      </c>
      <c r="H20" s="196">
        <v>31.175623109062094</v>
      </c>
      <c r="I20" s="196">
        <v>25.669240582824145</v>
      </c>
      <c r="J20" s="196">
        <v>22.612969538404037</v>
      </c>
      <c r="K20" s="196">
        <v>17.869358117920417</v>
      </c>
      <c r="L20" s="196">
        <v>12.58525420957986</v>
      </c>
      <c r="M20" s="196">
        <v>6.96718085106383</v>
      </c>
      <c r="N20" s="196">
        <v>2.4715304329854293</v>
      </c>
      <c r="O20" s="196">
        <v>26.134997932620241</v>
      </c>
    </row>
    <row r="21" spans="2:15">
      <c r="B21" s="24" t="s">
        <v>42</v>
      </c>
      <c r="C21" s="196">
        <v>16.929915899078896</v>
      </c>
      <c r="D21" s="196">
        <v>17.08584939978174</v>
      </c>
      <c r="E21" s="196">
        <v>15.899280575539569</v>
      </c>
      <c r="F21" s="196">
        <v>16.826589595375722</v>
      </c>
      <c r="G21" s="196">
        <v>14.111534464842396</v>
      </c>
      <c r="H21" s="196">
        <v>16.275121951219511</v>
      </c>
      <c r="I21" s="196">
        <v>13.016806722689076</v>
      </c>
      <c r="J21" s="196">
        <v>11.300866447564983</v>
      </c>
      <c r="K21" s="196">
        <v>11.24179366940211</v>
      </c>
      <c r="L21" s="196">
        <v>8.7623563218390803</v>
      </c>
      <c r="M21" s="196">
        <v>4.6565148305084749</v>
      </c>
      <c r="N21" s="196">
        <v>1.5306878306878307</v>
      </c>
      <c r="O21" s="196">
        <v>12.303109809044116</v>
      </c>
    </row>
    <row r="22" spans="2:15">
      <c r="B22" s="24" t="s">
        <v>43</v>
      </c>
      <c r="C22" s="196">
        <v>21.547507788161994</v>
      </c>
      <c r="D22" s="196">
        <v>19.424111590833611</v>
      </c>
      <c r="E22" s="196">
        <v>21.495703899537343</v>
      </c>
      <c r="F22" s="196">
        <v>18.503677646306365</v>
      </c>
      <c r="G22" s="196">
        <v>17.176656151419557</v>
      </c>
      <c r="H22" s="196">
        <v>18.060606060606062</v>
      </c>
      <c r="I22" s="196">
        <v>14.647510593220339</v>
      </c>
      <c r="J22" s="196">
        <v>13.660970979115813</v>
      </c>
      <c r="K22" s="196">
        <v>11.336530982628986</v>
      </c>
      <c r="L22" s="196">
        <v>9.2795224500389306</v>
      </c>
      <c r="M22" s="196">
        <v>5.023714361843858</v>
      </c>
      <c r="N22" s="196">
        <v>2.0258709016393444</v>
      </c>
      <c r="O22" s="196">
        <v>14.348531950446016</v>
      </c>
    </row>
    <row r="23" spans="2:15">
      <c r="B23" s="24" t="s">
        <v>44</v>
      </c>
      <c r="C23" s="196">
        <v>29.781012258490513</v>
      </c>
      <c r="D23" s="196">
        <v>27.9562569213732</v>
      </c>
      <c r="E23" s="196">
        <v>26.4435755295981</v>
      </c>
      <c r="F23" s="196">
        <v>26.122037037037035</v>
      </c>
      <c r="G23" s="196">
        <v>23.776275704493525</v>
      </c>
      <c r="H23" s="196">
        <v>21.845599017160069</v>
      </c>
      <c r="I23" s="196">
        <v>18.644383810823101</v>
      </c>
      <c r="J23" s="196">
        <v>16.35148108027343</v>
      </c>
      <c r="K23" s="196">
        <v>13.166299963329667</v>
      </c>
      <c r="L23" s="196">
        <v>9.5606339121589059</v>
      </c>
      <c r="M23" s="196">
        <v>5.5978249374272924</v>
      </c>
      <c r="N23" s="196">
        <v>2.0082259391280504</v>
      </c>
      <c r="O23" s="196">
        <v>18.43780050927441</v>
      </c>
    </row>
    <row r="24" spans="2:15">
      <c r="B24" s="24" t="s">
        <v>45</v>
      </c>
      <c r="C24" s="196">
        <v>40.056576221219693</v>
      </c>
      <c r="D24" s="196">
        <v>37.213357616703959</v>
      </c>
      <c r="E24" s="196">
        <v>34.637715139312853</v>
      </c>
      <c r="F24" s="196">
        <v>32.673514679433829</v>
      </c>
      <c r="G24" s="196">
        <v>28.890519227677853</v>
      </c>
      <c r="H24" s="196">
        <v>25.474953473049048</v>
      </c>
      <c r="I24" s="196">
        <v>21.637212916834347</v>
      </c>
      <c r="J24" s="196">
        <v>18.033285583705098</v>
      </c>
      <c r="K24" s="196">
        <v>14.143687707641195</v>
      </c>
      <c r="L24" s="196">
        <v>9.6992679218071522</v>
      </c>
      <c r="M24" s="196">
        <v>5.6760647777462099</v>
      </c>
      <c r="N24" s="196">
        <v>1.9460505482906234</v>
      </c>
      <c r="O24" s="196">
        <v>22.506850484451821</v>
      </c>
    </row>
    <row r="25" spans="2:15">
      <c r="B25" s="24" t="s">
        <v>46</v>
      </c>
      <c r="C25" s="196">
        <v>28.076608784473954</v>
      </c>
      <c r="D25" s="196">
        <v>27.318137730358874</v>
      </c>
      <c r="E25" s="196">
        <v>23.026909722222221</v>
      </c>
      <c r="F25" s="196">
        <v>28.433232169954476</v>
      </c>
      <c r="G25" s="196">
        <v>26.672178289000719</v>
      </c>
      <c r="H25" s="196">
        <v>30.714573539288114</v>
      </c>
      <c r="I25" s="196">
        <v>25.834725536992838</v>
      </c>
      <c r="J25" s="196">
        <v>24.749438202247191</v>
      </c>
      <c r="K25" s="196">
        <v>22.366091954022988</v>
      </c>
      <c r="L25" s="196">
        <v>13.971398855954238</v>
      </c>
      <c r="M25" s="196">
        <v>8.688188976377953</v>
      </c>
      <c r="N25" s="196">
        <v>2.7622909275215406</v>
      </c>
      <c r="O25" s="196">
        <v>21.884481224034591</v>
      </c>
    </row>
    <row r="26" spans="2:15">
      <c r="B26" s="24" t="s">
        <v>47</v>
      </c>
      <c r="C26" s="196">
        <v>34.825144175317185</v>
      </c>
      <c r="D26" s="196">
        <v>32.104810238305383</v>
      </c>
      <c r="E26" s="196">
        <v>30.650926223364387</v>
      </c>
      <c r="F26" s="196">
        <v>31.413558623531834</v>
      </c>
      <c r="G26" s="196">
        <v>27.586727733385306</v>
      </c>
      <c r="H26" s="196">
        <v>24.976411120471777</v>
      </c>
      <c r="I26" s="196">
        <v>21.815687312511027</v>
      </c>
      <c r="J26" s="196">
        <v>19.393569026330901</v>
      </c>
      <c r="K26" s="196">
        <v>14.963662216604787</v>
      </c>
      <c r="L26" s="196">
        <v>11.325165512518073</v>
      </c>
      <c r="M26" s="196">
        <v>6.072207396111323</v>
      </c>
      <c r="N26" s="196">
        <v>2.1949367088607596</v>
      </c>
      <c r="O26" s="196">
        <v>21.443567190609397</v>
      </c>
    </row>
    <row r="27" spans="2:15">
      <c r="B27" s="24" t="s">
        <v>48</v>
      </c>
      <c r="C27" s="196">
        <v>33.047104749512037</v>
      </c>
      <c r="D27" s="196">
        <v>30.482808741845616</v>
      </c>
      <c r="E27" s="196">
        <v>29.04823559279005</v>
      </c>
      <c r="F27" s="196">
        <v>28.890211923806383</v>
      </c>
      <c r="G27" s="196">
        <v>26.272796642502861</v>
      </c>
      <c r="H27" s="196">
        <v>23.235181555840189</v>
      </c>
      <c r="I27" s="196">
        <v>20.428222077306142</v>
      </c>
      <c r="J27" s="196">
        <v>17.268314706535417</v>
      </c>
      <c r="K27" s="196">
        <v>14.09597829831209</v>
      </c>
      <c r="L27" s="196">
        <v>9.9805017404207526</v>
      </c>
      <c r="M27" s="196">
        <v>5.818691045890847</v>
      </c>
      <c r="N27" s="196">
        <v>2.0599147866173082</v>
      </c>
      <c r="O27" s="196">
        <v>20.052330155114976</v>
      </c>
    </row>
    <row r="28" spans="2:15">
      <c r="B28" s="24" t="s">
        <v>49</v>
      </c>
      <c r="C28" s="196">
        <v>25.759747452370402</v>
      </c>
      <c r="D28" s="196">
        <v>24.452281266774019</v>
      </c>
      <c r="E28" s="196">
        <v>23.311557266202019</v>
      </c>
      <c r="F28" s="196">
        <v>23.598831847525361</v>
      </c>
      <c r="G28" s="196">
        <v>20.400362501258684</v>
      </c>
      <c r="H28" s="196">
        <v>21.595554244123143</v>
      </c>
      <c r="I28" s="196">
        <v>18.72955787382017</v>
      </c>
      <c r="J28" s="196">
        <v>16.913611504962528</v>
      </c>
      <c r="K28" s="196">
        <v>14.211949367088607</v>
      </c>
      <c r="L28" s="196">
        <v>9.6702054457878699</v>
      </c>
      <c r="M28" s="196">
        <v>5.9478182183792478</v>
      </c>
      <c r="N28" s="196">
        <v>2.2820437093916124</v>
      </c>
      <c r="O28" s="196">
        <v>17.239460058140306</v>
      </c>
    </row>
    <row r="29" spans="2:15">
      <c r="B29" s="24" t="s">
        <v>50</v>
      </c>
      <c r="C29" s="196">
        <v>26.763972657820666</v>
      </c>
      <c r="D29" s="196">
        <v>22.44058769513315</v>
      </c>
      <c r="E29" s="196">
        <v>22.209778283115405</v>
      </c>
      <c r="F29" s="196">
        <v>23.384538752739591</v>
      </c>
      <c r="G29" s="196">
        <v>20.879101283880171</v>
      </c>
      <c r="H29" s="196">
        <v>20.951703605689712</v>
      </c>
      <c r="I29" s="196">
        <v>16.498005425243338</v>
      </c>
      <c r="J29" s="196">
        <v>14.477159656264133</v>
      </c>
      <c r="K29" s="196">
        <v>12.336790635649725</v>
      </c>
      <c r="L29" s="196">
        <v>9.9611484073703753</v>
      </c>
      <c r="M29" s="196">
        <v>6.3379840546697039</v>
      </c>
      <c r="N29" s="196">
        <v>2.1132699462587845</v>
      </c>
      <c r="O29" s="196">
        <v>16.52950336698623</v>
      </c>
    </row>
    <row r="30" spans="2:15">
      <c r="B30" s="24" t="s">
        <v>51</v>
      </c>
      <c r="C30" s="196">
        <v>18.619588405069646</v>
      </c>
      <c r="D30" s="196">
        <v>17.033717444514728</v>
      </c>
      <c r="E30" s="196">
        <v>17.131649565903711</v>
      </c>
      <c r="F30" s="196">
        <v>15.937324216855785</v>
      </c>
      <c r="G30" s="196">
        <v>15.065935042431244</v>
      </c>
      <c r="H30" s="196">
        <v>14.095500536401691</v>
      </c>
      <c r="I30" s="196">
        <v>12.491793557272937</v>
      </c>
      <c r="J30" s="196">
        <v>11.16543600562588</v>
      </c>
      <c r="K30" s="196">
        <v>9.0607567203168458</v>
      </c>
      <c r="L30" s="196">
        <v>6.8009715651059386</v>
      </c>
      <c r="M30" s="196">
        <v>4.1225355969331874</v>
      </c>
      <c r="N30" s="196">
        <v>1.4633737905765156</v>
      </c>
      <c r="O30" s="196">
        <v>11.915715203917342</v>
      </c>
    </row>
    <row r="31" spans="2:15">
      <c r="B31" s="24" t="s">
        <v>82</v>
      </c>
      <c r="C31" s="196">
        <v>26.727134146341463</v>
      </c>
      <c r="D31" s="196">
        <v>27.392905866302865</v>
      </c>
      <c r="E31" s="196">
        <v>26.566703417861081</v>
      </c>
      <c r="F31" s="196">
        <v>22.425490196078432</v>
      </c>
      <c r="G31" s="196">
        <v>18.866429207479964</v>
      </c>
      <c r="H31" s="196">
        <v>18.568991097922847</v>
      </c>
      <c r="I31" s="196">
        <v>15.012746972594009</v>
      </c>
      <c r="J31" s="196">
        <v>15.450562462995855</v>
      </c>
      <c r="K31" s="196">
        <v>13.170046801872076</v>
      </c>
      <c r="L31" s="196">
        <v>8.9545851528384279</v>
      </c>
      <c r="M31" s="196">
        <v>5.3147578785549578</v>
      </c>
      <c r="N31" s="196">
        <v>1.3141774550047363</v>
      </c>
      <c r="O31" s="196">
        <v>16.647044221320559</v>
      </c>
    </row>
    <row r="32" spans="2:15">
      <c r="B32" s="24" t="s">
        <v>52</v>
      </c>
      <c r="C32" s="196">
        <v>37.835053763440861</v>
      </c>
      <c r="D32" s="196">
        <v>33.055986381690943</v>
      </c>
      <c r="E32" s="196">
        <v>31.406039076376555</v>
      </c>
      <c r="F32" s="196">
        <v>30.568396226415093</v>
      </c>
      <c r="G32" s="196">
        <v>29.54225352112676</v>
      </c>
      <c r="H32" s="196">
        <v>25.526576379787389</v>
      </c>
      <c r="I32" s="196">
        <v>22.293455606502711</v>
      </c>
      <c r="J32" s="196">
        <v>19.621747466447548</v>
      </c>
      <c r="K32" s="196">
        <v>15.749724669603523</v>
      </c>
      <c r="L32" s="196">
        <v>12.873395195118851</v>
      </c>
      <c r="M32" s="196">
        <v>6.672532611370908</v>
      </c>
      <c r="N32" s="196">
        <v>2.239433375561442</v>
      </c>
      <c r="O32" s="196">
        <v>22.282049522786878</v>
      </c>
    </row>
    <row r="33" spans="2:15">
      <c r="B33" s="24" t="s">
        <v>53</v>
      </c>
      <c r="C33" s="196">
        <v>31.85704948646125</v>
      </c>
      <c r="D33" s="196">
        <v>29.921529719491296</v>
      </c>
      <c r="E33" s="196">
        <v>28.3503937007874</v>
      </c>
      <c r="F33" s="196">
        <v>27.969270279844139</v>
      </c>
      <c r="G33" s="196">
        <v>26.627104013810964</v>
      </c>
      <c r="H33" s="196">
        <v>23.735683188211656</v>
      </c>
      <c r="I33" s="196">
        <v>19.197580315539934</v>
      </c>
      <c r="J33" s="196">
        <v>17.093231664177345</v>
      </c>
      <c r="K33" s="196">
        <v>14.312916012265351</v>
      </c>
      <c r="L33" s="196">
        <v>10.035148760917417</v>
      </c>
      <c r="M33" s="196">
        <v>5.8596279466060777</v>
      </c>
      <c r="N33" s="196">
        <v>2.0975340956054551</v>
      </c>
      <c r="O33" s="196">
        <v>19.754755765309859</v>
      </c>
    </row>
    <row r="34" spans="2:15">
      <c r="B34" s="24" t="s">
        <v>54</v>
      </c>
      <c r="C34" s="196">
        <v>31.577172832944331</v>
      </c>
      <c r="D34" s="196">
        <v>29.736465126561292</v>
      </c>
      <c r="E34" s="196">
        <v>28.310645353286287</v>
      </c>
      <c r="F34" s="196">
        <v>27.79801187922785</v>
      </c>
      <c r="G34" s="196">
        <v>24.874396324944051</v>
      </c>
      <c r="H34" s="196">
        <v>22.852596314907874</v>
      </c>
      <c r="I34" s="196">
        <v>19.888892707993193</v>
      </c>
      <c r="J34" s="196">
        <v>17.103370975897523</v>
      </c>
      <c r="K34" s="196">
        <v>14.065900295925335</v>
      </c>
      <c r="L34" s="196">
        <v>10.048265033757263</v>
      </c>
      <c r="M34" s="196">
        <v>6.0230973822966734</v>
      </c>
      <c r="N34" s="196">
        <v>2.1126679229226188</v>
      </c>
      <c r="O34" s="196">
        <v>19.532623512555357</v>
      </c>
    </row>
    <row r="35" spans="2:15">
      <c r="B35" s="24" t="s">
        <v>55</v>
      </c>
      <c r="C35" s="196">
        <v>25.081851926840791</v>
      </c>
      <c r="D35" s="196">
        <v>23.322974009717754</v>
      </c>
      <c r="E35" s="196">
        <v>22.054196492848508</v>
      </c>
      <c r="F35" s="196">
        <v>20.843645070732649</v>
      </c>
      <c r="G35" s="196">
        <v>19.660092978389894</v>
      </c>
      <c r="H35" s="196">
        <v>17.344026813502513</v>
      </c>
      <c r="I35" s="196">
        <v>15.145881893352431</v>
      </c>
      <c r="J35" s="196">
        <v>12.671101374228241</v>
      </c>
      <c r="K35" s="196">
        <v>10.255715506650287</v>
      </c>
      <c r="L35" s="196">
        <v>7.545932337559532</v>
      </c>
      <c r="M35" s="196">
        <v>4.525079633112024</v>
      </c>
      <c r="N35" s="196">
        <v>1.5219439309139717</v>
      </c>
      <c r="O35" s="196">
        <v>14.997703497320716</v>
      </c>
    </row>
    <row r="36" spans="2:15">
      <c r="B36" s="24" t="s">
        <v>83</v>
      </c>
      <c r="C36" s="196">
        <v>27.995918367346938</v>
      </c>
      <c r="D36" s="196">
        <v>30.061046511627907</v>
      </c>
      <c r="E36" s="196">
        <v>28.202863961813843</v>
      </c>
      <c r="F36" s="196">
        <v>30.272727272727273</v>
      </c>
      <c r="G36" s="196">
        <v>24.50392464678179</v>
      </c>
      <c r="H36" s="196">
        <v>21.126984126984127</v>
      </c>
      <c r="I36" s="196">
        <v>22.072810011376564</v>
      </c>
      <c r="J36" s="196">
        <v>17.329457364341085</v>
      </c>
      <c r="K36" s="196">
        <v>15.547507055503292</v>
      </c>
      <c r="L36" s="196">
        <v>15.060367454068242</v>
      </c>
      <c r="M36" s="196">
        <v>9.617437722419929</v>
      </c>
      <c r="N36" s="196">
        <v>2.3010920436817472</v>
      </c>
      <c r="O36" s="196">
        <v>20.341011378222728</v>
      </c>
    </row>
    <row r="37" spans="2:15">
      <c r="B37" s="25" t="s">
        <v>56</v>
      </c>
      <c r="C37" s="204">
        <v>20.030427734131436</v>
      </c>
      <c r="D37" s="204">
        <v>18.528649149207084</v>
      </c>
      <c r="E37" s="204">
        <v>18.160826389681542</v>
      </c>
      <c r="F37" s="204">
        <v>16.724692423915389</v>
      </c>
      <c r="G37" s="204">
        <v>16.513986013986013</v>
      </c>
      <c r="H37" s="204">
        <v>15.862170087976539</v>
      </c>
      <c r="I37" s="204">
        <v>12.708297469443966</v>
      </c>
      <c r="J37" s="204">
        <v>10.643491854533487</v>
      </c>
      <c r="K37" s="204">
        <v>9.164432871256798</v>
      </c>
      <c r="L37" s="204">
        <v>6.6358319663362098</v>
      </c>
      <c r="M37" s="204">
        <v>3.8957628804455937</v>
      </c>
      <c r="N37" s="204">
        <v>1.2140359640359641</v>
      </c>
      <c r="O37" s="204">
        <v>12.506883733745836</v>
      </c>
    </row>
    <row r="38" spans="2:15">
      <c r="B38" s="24" t="s">
        <v>57</v>
      </c>
      <c r="C38" s="196">
        <v>35.589278462163257</v>
      </c>
      <c r="D38" s="196">
        <v>33.635317658829415</v>
      </c>
      <c r="E38" s="196">
        <v>30.616180188462423</v>
      </c>
      <c r="F38" s="196">
        <v>30.133741540444731</v>
      </c>
      <c r="G38" s="196">
        <v>28.44041095890411</v>
      </c>
      <c r="H38" s="196">
        <v>26.008367816091955</v>
      </c>
      <c r="I38" s="196">
        <v>22.513766325450053</v>
      </c>
      <c r="J38" s="196">
        <v>18.55043859649123</v>
      </c>
      <c r="K38" s="196">
        <v>15.092059087570391</v>
      </c>
      <c r="L38" s="196">
        <v>10.694656488549619</v>
      </c>
      <c r="M38" s="196">
        <v>5.9486482620512087</v>
      </c>
      <c r="N38" s="196">
        <v>2.0261300393647348</v>
      </c>
      <c r="O38" s="196">
        <v>21.604082952031092</v>
      </c>
    </row>
    <row r="39" spans="2:15">
      <c r="B39" s="24" t="s">
        <v>58</v>
      </c>
      <c r="C39" s="196">
        <v>31.089201053555751</v>
      </c>
      <c r="D39" s="196">
        <v>29.484349258649093</v>
      </c>
      <c r="E39" s="196">
        <v>28.583719074221868</v>
      </c>
      <c r="F39" s="196">
        <v>28.506291531174892</v>
      </c>
      <c r="G39" s="196">
        <v>23.792247043363993</v>
      </c>
      <c r="H39" s="196">
        <v>24.721719457013574</v>
      </c>
      <c r="I39" s="196">
        <v>19.82572663944271</v>
      </c>
      <c r="J39" s="196">
        <v>16.055844770468529</v>
      </c>
      <c r="K39" s="196">
        <v>13.525139664804469</v>
      </c>
      <c r="L39" s="196">
        <v>9.1849978476108483</v>
      </c>
      <c r="M39" s="196">
        <v>5.6076779026217229</v>
      </c>
      <c r="N39" s="196">
        <v>1.8701259748050389</v>
      </c>
      <c r="O39" s="196">
        <v>19.353920018144375</v>
      </c>
    </row>
    <row r="40" spans="2:15">
      <c r="B40" s="24" t="s">
        <v>59</v>
      </c>
      <c r="C40" s="196">
        <v>43.949757492849145</v>
      </c>
      <c r="D40" s="196">
        <v>40.374495434416275</v>
      </c>
      <c r="E40" s="196">
        <v>38.304317650496785</v>
      </c>
      <c r="F40" s="196">
        <v>38.219513844281416</v>
      </c>
      <c r="G40" s="196">
        <v>33.263338904602726</v>
      </c>
      <c r="H40" s="196">
        <v>29.804704546133845</v>
      </c>
      <c r="I40" s="196">
        <v>25.182107355864812</v>
      </c>
      <c r="J40" s="196">
        <v>20.7562291075592</v>
      </c>
      <c r="K40" s="196">
        <v>16.961772042077865</v>
      </c>
      <c r="L40" s="196">
        <v>12.136937781597521</v>
      </c>
      <c r="M40" s="196">
        <v>7.0927519701368729</v>
      </c>
      <c r="N40" s="196">
        <v>2.3580794835586039</v>
      </c>
      <c r="O40" s="196">
        <v>25.700333801131254</v>
      </c>
    </row>
    <row r="41" spans="2:15">
      <c r="B41" s="24" t="s">
        <v>60</v>
      </c>
      <c r="C41" s="196">
        <v>18.63373617238954</v>
      </c>
      <c r="D41" s="196">
        <v>15.925440071756924</v>
      </c>
      <c r="E41" s="196">
        <v>15.761577664524706</v>
      </c>
      <c r="F41" s="196">
        <v>15.589926914521767</v>
      </c>
      <c r="G41" s="196">
        <v>14.550062484378905</v>
      </c>
      <c r="H41" s="196">
        <v>13.959867756451464</v>
      </c>
      <c r="I41" s="196">
        <v>12.725935009196812</v>
      </c>
      <c r="J41" s="196">
        <v>11.529497299542999</v>
      </c>
      <c r="K41" s="196">
        <v>9.2858508238712396</v>
      </c>
      <c r="L41" s="196">
        <v>7.2636543101557356</v>
      </c>
      <c r="M41" s="196">
        <v>4.4597621225983533</v>
      </c>
      <c r="N41" s="196">
        <v>1.5356044723969253</v>
      </c>
      <c r="O41" s="196">
        <v>11.768409591815448</v>
      </c>
    </row>
    <row r="42" spans="2:15">
      <c r="B42" s="24" t="s">
        <v>61</v>
      </c>
      <c r="C42" s="196">
        <v>31.077532899952434</v>
      </c>
      <c r="D42" s="196">
        <v>28.105533757272358</v>
      </c>
      <c r="E42" s="196">
        <v>26.34169392948019</v>
      </c>
      <c r="F42" s="196">
        <v>24.354124972203692</v>
      </c>
      <c r="G42" s="196">
        <v>22.430269102337459</v>
      </c>
      <c r="H42" s="196">
        <v>21.269301712779974</v>
      </c>
      <c r="I42" s="196">
        <v>18.294518377693283</v>
      </c>
      <c r="J42" s="196">
        <v>15.781612777561355</v>
      </c>
      <c r="K42" s="196">
        <v>12.388594856503914</v>
      </c>
      <c r="L42" s="196">
        <v>8.9796439463791753</v>
      </c>
      <c r="M42" s="196">
        <v>5.7045310408005072</v>
      </c>
      <c r="N42" s="196">
        <v>2.0657439446366781</v>
      </c>
      <c r="O42" s="196">
        <v>18.066091776466752</v>
      </c>
    </row>
    <row r="43" spans="2:15">
      <c r="B43" s="24" t="s">
        <v>62</v>
      </c>
      <c r="C43" s="196">
        <v>38.424443283068413</v>
      </c>
      <c r="D43" s="196">
        <v>35.888606485539</v>
      </c>
      <c r="E43" s="196">
        <v>34.06406960166693</v>
      </c>
      <c r="F43" s="196">
        <v>32.8869915313064</v>
      </c>
      <c r="G43" s="196">
        <v>29.193729885695262</v>
      </c>
      <c r="H43" s="196">
        <v>26.011588681614541</v>
      </c>
      <c r="I43" s="196">
        <v>22.490867397007872</v>
      </c>
      <c r="J43" s="196">
        <v>19.364708455970089</v>
      </c>
      <c r="K43" s="196">
        <v>15.419346629467652</v>
      </c>
      <c r="L43" s="196">
        <v>10.806839879369724</v>
      </c>
      <c r="M43" s="196">
        <v>6.3171663316143691</v>
      </c>
      <c r="N43" s="196">
        <v>2.1619649764280697</v>
      </c>
      <c r="O43" s="196">
        <v>22.752526928229027</v>
      </c>
    </row>
    <row r="44" spans="2:15">
      <c r="B44" s="24" t="s">
        <v>63</v>
      </c>
      <c r="C44" s="196">
        <v>22.859552931252637</v>
      </c>
      <c r="D44" s="196">
        <v>21.921167695473251</v>
      </c>
      <c r="E44" s="196">
        <v>20.485344827586207</v>
      </c>
      <c r="F44" s="196">
        <v>21.898011906099068</v>
      </c>
      <c r="G44" s="196">
        <v>19.338372467031199</v>
      </c>
      <c r="H44" s="196">
        <v>18.797363919911461</v>
      </c>
      <c r="I44" s="196">
        <v>16.69517480496966</v>
      </c>
      <c r="J44" s="196">
        <v>13.630712659779373</v>
      </c>
      <c r="K44" s="196">
        <v>11.260169282603336</v>
      </c>
      <c r="L44" s="196">
        <v>8.2007783337304421</v>
      </c>
      <c r="M44" s="196">
        <v>4.9598200670936263</v>
      </c>
      <c r="N44" s="196">
        <v>1.882128709171089</v>
      </c>
      <c r="O44" s="196">
        <v>15.160716467058448</v>
      </c>
    </row>
    <row r="45" spans="2:15">
      <c r="B45" s="24" t="s">
        <v>64</v>
      </c>
      <c r="C45" s="196">
        <v>12.472968637202214</v>
      </c>
      <c r="D45" s="196">
        <v>11.252481158122528</v>
      </c>
      <c r="E45" s="196">
        <v>10.34219378427788</v>
      </c>
      <c r="F45" s="196">
        <v>10.820743022425905</v>
      </c>
      <c r="G45" s="196">
        <v>10.086579779111474</v>
      </c>
      <c r="H45" s="196">
        <v>10.895783176479171</v>
      </c>
      <c r="I45" s="196">
        <v>9.4496751554737166</v>
      </c>
      <c r="J45" s="196">
        <v>8.9909197520522692</v>
      </c>
      <c r="K45" s="196">
        <v>7.1124256854683665</v>
      </c>
      <c r="L45" s="196">
        <v>5.6211148360702312</v>
      </c>
      <c r="M45" s="196">
        <v>3.4372938643116089</v>
      </c>
      <c r="N45" s="196">
        <v>1.1311852103297908</v>
      </c>
      <c r="O45" s="196">
        <v>8.4677803384437631</v>
      </c>
    </row>
    <row r="46" spans="2:15">
      <c r="B46" s="24" t="s">
        <v>66</v>
      </c>
      <c r="C46" s="196">
        <v>24.028607412738396</v>
      </c>
      <c r="D46" s="196">
        <v>23.725141471301537</v>
      </c>
      <c r="E46" s="196">
        <v>22.118956367924529</v>
      </c>
      <c r="F46" s="196">
        <v>23.102844638949673</v>
      </c>
      <c r="G46" s="196">
        <v>19.692611663273858</v>
      </c>
      <c r="H46" s="196">
        <v>19.135432230522945</v>
      </c>
      <c r="I46" s="196">
        <v>16.19319418340093</v>
      </c>
      <c r="J46" s="196">
        <v>14.775419193721014</v>
      </c>
      <c r="K46" s="196">
        <v>11.558924533042969</v>
      </c>
      <c r="L46" s="196">
        <v>8.6437405731523373</v>
      </c>
      <c r="M46" s="196">
        <v>5.017391304347826</v>
      </c>
      <c r="N46" s="196">
        <v>1.755860207415826</v>
      </c>
      <c r="O46" s="196">
        <v>15.812343648315988</v>
      </c>
    </row>
    <row r="47" spans="2:15">
      <c r="B47" s="24" t="s">
        <v>65</v>
      </c>
      <c r="C47" s="196">
        <v>37.671097497543776</v>
      </c>
      <c r="D47" s="196">
        <v>35.974998582686091</v>
      </c>
      <c r="E47" s="196">
        <v>34.537309368191721</v>
      </c>
      <c r="F47" s="196">
        <v>33.308364802648597</v>
      </c>
      <c r="G47" s="196">
        <v>29.082781619341866</v>
      </c>
      <c r="H47" s="196">
        <v>27.170405619759801</v>
      </c>
      <c r="I47" s="196">
        <v>23.233260060872507</v>
      </c>
      <c r="J47" s="196">
        <v>19.580641223858734</v>
      </c>
      <c r="K47" s="196">
        <v>15.706364944204674</v>
      </c>
      <c r="L47" s="196">
        <v>11.463445854514866</v>
      </c>
      <c r="M47" s="196">
        <v>6.4311985688729871</v>
      </c>
      <c r="N47" s="196">
        <v>2.2313766596785465</v>
      </c>
      <c r="O47" s="196">
        <v>23.03260373351452</v>
      </c>
    </row>
    <row r="48" spans="2:15">
      <c r="B48" s="24" t="s">
        <v>84</v>
      </c>
      <c r="C48" s="196">
        <v>44.72066341020107</v>
      </c>
      <c r="D48" s="196">
        <v>42.937560347602187</v>
      </c>
      <c r="E48" s="196">
        <v>39.58458265802269</v>
      </c>
      <c r="F48" s="196">
        <v>39.505682351836199</v>
      </c>
      <c r="G48" s="196">
        <v>35.378406617326945</v>
      </c>
      <c r="H48" s="196">
        <v>32.54736110543314</v>
      </c>
      <c r="I48" s="196">
        <v>26.970539467088265</v>
      </c>
      <c r="J48" s="196">
        <v>23.193364398881641</v>
      </c>
      <c r="K48" s="196">
        <v>19.458525592874771</v>
      </c>
      <c r="L48" s="196">
        <v>13.183186699227244</v>
      </c>
      <c r="M48" s="196">
        <v>7.5924643123037585</v>
      </c>
      <c r="N48" s="196">
        <v>2.6938933016046565</v>
      </c>
      <c r="O48" s="196">
        <v>27.313852521866878</v>
      </c>
    </row>
    <row r="49" spans="2:15">
      <c r="B49" s="39" t="s">
        <v>67</v>
      </c>
      <c r="C49" s="205">
        <v>17.944511183570732</v>
      </c>
      <c r="D49" s="205">
        <v>16.149640670747939</v>
      </c>
      <c r="E49" s="205">
        <v>14.985876382438837</v>
      </c>
      <c r="F49" s="205">
        <v>13.145069124423964</v>
      </c>
      <c r="G49" s="205">
        <v>11.956651121474572</v>
      </c>
      <c r="H49" s="205">
        <v>11.039391480730224</v>
      </c>
      <c r="I49" s="205">
        <v>9.6427636139567134</v>
      </c>
      <c r="J49" s="205">
        <v>8.5092759501276856</v>
      </c>
      <c r="K49" s="205">
        <v>7.3529558227217757</v>
      </c>
      <c r="L49" s="205">
        <v>4.9928119513730165</v>
      </c>
      <c r="M49" s="205">
        <v>3.0864697391120655</v>
      </c>
      <c r="N49" s="205">
        <v>1.149994820620835</v>
      </c>
      <c r="O49" s="205">
        <v>9.9962843217748638</v>
      </c>
    </row>
    <row r="50" spans="2:15">
      <c r="B50" s="1" t="s">
        <v>117</v>
      </c>
    </row>
    <row r="51" spans="2:15">
      <c r="B51" s="1" t="s">
        <v>70</v>
      </c>
    </row>
    <row r="52" spans="2:15">
      <c r="B52" s="1" t="s">
        <v>390</v>
      </c>
    </row>
  </sheetData>
  <mergeCells count="1">
    <mergeCell ref="B7:O7"/>
  </mergeCells>
  <pageMargins left="0.7" right="0.7" top="0.75" bottom="0.75" header="0.3" footer="0.3"/>
  <pageSetup orientation="portrait" horizontalDpi="300" verticalDpi="300"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Q52"/>
  <sheetViews>
    <sheetView showGridLines="0" zoomScale="71" zoomScaleNormal="71" workbookViewId="0">
      <selection activeCell="B53" sqref="B53"/>
    </sheetView>
  </sheetViews>
  <sheetFormatPr baseColWidth="10" defaultRowHeight="18"/>
  <cols>
    <col min="1" max="1" width="11.42578125" style="1"/>
    <col min="2" max="2" width="17.85546875" style="1" customWidth="1"/>
    <col min="3" max="3" width="12.7109375" style="1" customWidth="1"/>
    <col min="4" max="13" width="11.5703125" style="1" customWidth="1"/>
    <col min="14" max="14" width="12.5703125" style="1" bestFit="1" customWidth="1"/>
    <col min="15" max="15" width="26.140625" style="1" customWidth="1"/>
    <col min="16" max="16384" width="11.42578125" style="1"/>
  </cols>
  <sheetData>
    <row r="7" spans="2:17" ht="18.75">
      <c r="B7" s="43" t="s">
        <v>96</v>
      </c>
      <c r="C7" s="43"/>
      <c r="D7" s="43"/>
      <c r="E7" s="43"/>
      <c r="F7" s="43"/>
      <c r="G7" s="43"/>
      <c r="H7" s="43"/>
      <c r="I7" s="43"/>
      <c r="J7" s="43"/>
      <c r="K7" s="43"/>
      <c r="L7" s="43"/>
      <c r="M7" s="44"/>
      <c r="N7" s="44"/>
      <c r="O7" s="45"/>
    </row>
    <row r="8" spans="2:17" ht="84.6" customHeight="1">
      <c r="B8" s="34" t="s">
        <v>29</v>
      </c>
      <c r="C8" s="34" t="s">
        <v>103</v>
      </c>
      <c r="D8" s="34" t="s">
        <v>104</v>
      </c>
      <c r="E8" s="34" t="s">
        <v>105</v>
      </c>
      <c r="F8" s="34" t="s">
        <v>106</v>
      </c>
      <c r="G8" s="34" t="s">
        <v>107</v>
      </c>
      <c r="H8" s="34" t="s">
        <v>108</v>
      </c>
      <c r="I8" s="34" t="s">
        <v>109</v>
      </c>
      <c r="J8" s="34" t="s">
        <v>110</v>
      </c>
      <c r="K8" s="34" t="s">
        <v>111</v>
      </c>
      <c r="L8" s="34" t="s">
        <v>112</v>
      </c>
      <c r="M8" s="34" t="s">
        <v>113</v>
      </c>
      <c r="N8" s="34" t="s">
        <v>114</v>
      </c>
      <c r="O8" s="35" t="s">
        <v>124</v>
      </c>
      <c r="P8" s="40"/>
      <c r="Q8" s="20"/>
    </row>
    <row r="9" spans="2:17" ht="18.75">
      <c r="B9" s="32" t="s">
        <v>30</v>
      </c>
      <c r="C9" s="208">
        <v>6.6130238375321966</v>
      </c>
      <c r="D9" s="208">
        <v>6.3946039919246767</v>
      </c>
      <c r="E9" s="208">
        <v>6.3263649518252301</v>
      </c>
      <c r="F9" s="208">
        <v>6.3102733483836762</v>
      </c>
      <c r="G9" s="208">
        <v>6.2419817884738338</v>
      </c>
      <c r="H9" s="208">
        <v>6.1248535424000501</v>
      </c>
      <c r="I9" s="208">
        <v>5.9886784269075886</v>
      </c>
      <c r="J9" s="208">
        <v>5.8071601505608204</v>
      </c>
      <c r="K9" s="208">
        <v>5.7258922689728564</v>
      </c>
      <c r="L9" s="208">
        <v>5.6456793658658482</v>
      </c>
      <c r="M9" s="208">
        <v>5.5885270090554622</v>
      </c>
      <c r="N9" s="208">
        <v>5.3882843236938198</v>
      </c>
      <c r="O9" s="295">
        <v>6.0129435837996716</v>
      </c>
      <c r="P9" s="41"/>
      <c r="Q9" s="20"/>
    </row>
    <row r="10" spans="2:17" ht="18.75">
      <c r="B10" s="32" t="s">
        <v>31</v>
      </c>
      <c r="C10" s="208">
        <v>0.49879084981611299</v>
      </c>
      <c r="D10" s="208">
        <v>0.52646979991196818</v>
      </c>
      <c r="E10" s="208">
        <v>0.52704022210980794</v>
      </c>
      <c r="F10" s="208">
        <v>0.54272073671231413</v>
      </c>
      <c r="G10" s="208">
        <v>0.540328208642744</v>
      </c>
      <c r="H10" s="208">
        <v>0.53257309072546977</v>
      </c>
      <c r="I10" s="208">
        <v>0.51561953205478916</v>
      </c>
      <c r="J10" s="208">
        <v>0.49284552384194896</v>
      </c>
      <c r="K10" s="208">
        <v>0.49034677296758611</v>
      </c>
      <c r="L10" s="208">
        <v>0.47542901757896916</v>
      </c>
      <c r="M10" s="208">
        <v>0.46907823188868608</v>
      </c>
      <c r="N10" s="208">
        <v>0.47402861175843536</v>
      </c>
      <c r="O10" s="295">
        <v>0.50710588316740268</v>
      </c>
      <c r="P10" s="41"/>
      <c r="Q10" s="20"/>
    </row>
    <row r="11" spans="2:17" ht="18.75">
      <c r="B11" s="32" t="s">
        <v>32</v>
      </c>
      <c r="C11" s="208">
        <v>2.5925229476151537</v>
      </c>
      <c r="D11" s="208">
        <v>2.6711190782393301</v>
      </c>
      <c r="E11" s="208">
        <v>2.7504911591355601</v>
      </c>
      <c r="F11" s="208">
        <v>2.8194077948070357</v>
      </c>
      <c r="G11" s="208">
        <v>2.9033412871205759</v>
      </c>
      <c r="H11" s="208">
        <v>2.966169116283718</v>
      </c>
      <c r="I11" s="208">
        <v>3.0923001473726752</v>
      </c>
      <c r="J11" s="208">
        <v>3.1577460326467306</v>
      </c>
      <c r="K11" s="208">
        <v>3.2266945931793996</v>
      </c>
      <c r="L11" s="208">
        <v>3.2331425396896893</v>
      </c>
      <c r="M11" s="208">
        <v>3.1985112656270562</v>
      </c>
      <c r="N11" s="208">
        <v>3.184802048058168</v>
      </c>
      <c r="O11" s="295">
        <v>2.9830206674812576</v>
      </c>
      <c r="P11" s="41"/>
      <c r="Q11" s="20"/>
    </row>
    <row r="12" spans="2:17" ht="18.75">
      <c r="B12" s="32" t="s">
        <v>33</v>
      </c>
      <c r="C12" s="208">
        <v>0.8118142500426373</v>
      </c>
      <c r="D12" s="208">
        <v>0.80810614313126172</v>
      </c>
      <c r="E12" s="208">
        <v>0.80499119638914707</v>
      </c>
      <c r="F12" s="208">
        <v>0.82618044924678791</v>
      </c>
      <c r="G12" s="208">
        <v>0.83654061794379975</v>
      </c>
      <c r="H12" s="208">
        <v>0.82391029628158785</v>
      </c>
      <c r="I12" s="208">
        <v>0.81923681655305658</v>
      </c>
      <c r="J12" s="208">
        <v>0.82113336737974996</v>
      </c>
      <c r="K12" s="208">
        <v>0.82073543570427177</v>
      </c>
      <c r="L12" s="208">
        <v>0.83320731729551356</v>
      </c>
      <c r="M12" s="208">
        <v>0.82331837352233073</v>
      </c>
      <c r="N12" s="208">
        <v>0.8034223135519778</v>
      </c>
      <c r="O12" s="295">
        <v>0.81938304808684348</v>
      </c>
      <c r="P12" s="41"/>
      <c r="Q12" s="20"/>
    </row>
    <row r="13" spans="2:17" ht="18.75">
      <c r="B13" s="32" t="s">
        <v>34</v>
      </c>
      <c r="C13" s="208">
        <v>1.1865852111967745</v>
      </c>
      <c r="D13" s="208">
        <v>1.1850693394250718</v>
      </c>
      <c r="E13" s="208">
        <v>1.1748604951197801</v>
      </c>
      <c r="F13" s="208">
        <v>1.2098599603290425</v>
      </c>
      <c r="G13" s="208">
        <v>1.2044206898761243</v>
      </c>
      <c r="H13" s="208">
        <v>1.1919774767607458</v>
      </c>
      <c r="I13" s="208">
        <v>1.1897632672374276</v>
      </c>
      <c r="J13" s="208">
        <v>1.1751924568272523</v>
      </c>
      <c r="K13" s="208">
        <v>1.1737017831303593</v>
      </c>
      <c r="L13" s="208">
        <v>1.1302297996291375</v>
      </c>
      <c r="M13" s="208">
        <v>1.1166547997172735</v>
      </c>
      <c r="N13" s="208">
        <v>1.0955261623122892</v>
      </c>
      <c r="O13" s="295">
        <v>1.1694867867967733</v>
      </c>
      <c r="P13" s="41"/>
      <c r="Q13" s="20"/>
    </row>
    <row r="14" spans="2:17" ht="18.75">
      <c r="B14" s="32" t="s">
        <v>35</v>
      </c>
      <c r="C14" s="208">
        <v>2.0420425673341409</v>
      </c>
      <c r="D14" s="208">
        <v>2.3068606645994754</v>
      </c>
      <c r="E14" s="208">
        <v>2.3508974193067695</v>
      </c>
      <c r="F14" s="208">
        <v>2.3594093435230907</v>
      </c>
      <c r="G14" s="208">
        <v>2.3900364536973968</v>
      </c>
      <c r="H14" s="208">
        <v>2.4047318790362135</v>
      </c>
      <c r="I14" s="208">
        <v>2.3519249631568311</v>
      </c>
      <c r="J14" s="208">
        <v>2.3335390304337134</v>
      </c>
      <c r="K14" s="208">
        <v>2.3282603922098541</v>
      </c>
      <c r="L14" s="208">
        <v>2.3743566479090452</v>
      </c>
      <c r="M14" s="208">
        <v>2.4043705047102861</v>
      </c>
      <c r="N14" s="208">
        <v>2.4213047371537701</v>
      </c>
      <c r="O14" s="295">
        <v>2.3389778835892154</v>
      </c>
      <c r="P14" s="41"/>
      <c r="Q14" s="20"/>
    </row>
    <row r="15" spans="2:17" ht="18.75">
      <c r="B15" s="32" t="s">
        <v>36</v>
      </c>
      <c r="C15" s="208">
        <v>3.9504445212158847</v>
      </c>
      <c r="D15" s="208">
        <v>3.9522529677962446</v>
      </c>
      <c r="E15" s="208">
        <v>3.9451156625844579</v>
      </c>
      <c r="F15" s="208">
        <v>3.9000095305603373</v>
      </c>
      <c r="G15" s="208">
        <v>3.7883568255613271</v>
      </c>
      <c r="H15" s="208">
        <v>3.7370851025499072</v>
      </c>
      <c r="I15" s="208">
        <v>3.6719331450511863</v>
      </c>
      <c r="J15" s="208">
        <v>3.5918969528457132</v>
      </c>
      <c r="K15" s="208">
        <v>3.5282558879336068</v>
      </c>
      <c r="L15" s="208">
        <v>3.4659772785040235</v>
      </c>
      <c r="M15" s="208">
        <v>3.4152889649853044</v>
      </c>
      <c r="N15" s="208">
        <v>3.3680195259614401</v>
      </c>
      <c r="O15" s="295">
        <v>3.6928863637957861</v>
      </c>
      <c r="P15" s="41"/>
      <c r="Q15" s="20"/>
    </row>
    <row r="16" spans="2:17" ht="18.75">
      <c r="B16" s="32" t="s">
        <v>37</v>
      </c>
      <c r="C16" s="208">
        <v>0.3085628823691472</v>
      </c>
      <c r="D16" s="208">
        <v>0.319176926803239</v>
      </c>
      <c r="E16" s="208">
        <v>0.34336043041618142</v>
      </c>
      <c r="F16" s="208">
        <v>0.35352422251475746</v>
      </c>
      <c r="G16" s="208">
        <v>0.37588957747420593</v>
      </c>
      <c r="H16" s="208">
        <v>0.39035635057248319</v>
      </c>
      <c r="I16" s="208">
        <v>0.37933677367204405</v>
      </c>
      <c r="J16" s="208">
        <v>0.41228082619304318</v>
      </c>
      <c r="K16" s="208">
        <v>0.43100293340990603</v>
      </c>
      <c r="L16" s="208">
        <v>0.45253163538787738</v>
      </c>
      <c r="M16" s="208">
        <v>0.45347523049533811</v>
      </c>
      <c r="N16" s="208">
        <v>0.47179122057644146</v>
      </c>
      <c r="O16" s="295">
        <v>0.39094075082372209</v>
      </c>
      <c r="P16" s="41"/>
      <c r="Q16" s="20"/>
    </row>
    <row r="17" spans="2:17" ht="18.75">
      <c r="B17" s="32" t="s">
        <v>38</v>
      </c>
      <c r="C17" s="208">
        <v>7.7281533018764783</v>
      </c>
      <c r="D17" s="208">
        <v>8.3212228066422238</v>
      </c>
      <c r="E17" s="208">
        <v>9.2125375967122736</v>
      </c>
      <c r="F17" s="208">
        <v>9.6630202345709169</v>
      </c>
      <c r="G17" s="208">
        <v>10.568229147078203</v>
      </c>
      <c r="H17" s="208">
        <v>11.628766310872775</v>
      </c>
      <c r="I17" s="208">
        <v>12.888085486009453</v>
      </c>
      <c r="J17" s="208">
        <v>14.327689666912557</v>
      </c>
      <c r="K17" s="208">
        <v>15.31724180643999</v>
      </c>
      <c r="L17" s="208">
        <v>16.037283587563987</v>
      </c>
      <c r="M17" s="208">
        <v>17.236011519175829</v>
      </c>
      <c r="N17" s="208">
        <v>18.862997577153948</v>
      </c>
      <c r="O17" s="295">
        <v>12.649269920084054</v>
      </c>
      <c r="P17" s="41"/>
      <c r="Q17" s="20"/>
    </row>
    <row r="18" spans="2:17" ht="18.75">
      <c r="B18" s="32" t="s">
        <v>39</v>
      </c>
      <c r="C18" s="208">
        <v>0.12069636555255758</v>
      </c>
      <c r="D18" s="208">
        <v>0.16491627548231044</v>
      </c>
      <c r="E18" s="208">
        <v>0.17677807449933139</v>
      </c>
      <c r="F18" s="208">
        <v>0.19567431692687082</v>
      </c>
      <c r="G18" s="208">
        <v>0.20560052486638056</v>
      </c>
      <c r="H18" s="208">
        <v>0.21493597945451365</v>
      </c>
      <c r="I18" s="208">
        <v>0.20873688309255892</v>
      </c>
      <c r="J18" s="208">
        <v>0.20102753976810608</v>
      </c>
      <c r="K18" s="208">
        <v>0.22132887409984855</v>
      </c>
      <c r="L18" s="208">
        <v>0.23857249032357702</v>
      </c>
      <c r="M18" s="208">
        <v>0.25630530288806352</v>
      </c>
      <c r="N18" s="208">
        <v>0.26649814967749247</v>
      </c>
      <c r="O18" s="295">
        <v>0.20592256471930093</v>
      </c>
      <c r="P18" s="41"/>
      <c r="Q18" s="20"/>
    </row>
    <row r="19" spans="2:17" ht="18.75">
      <c r="B19" s="32" t="s">
        <v>40</v>
      </c>
      <c r="C19" s="208">
        <v>2.5265772522335386</v>
      </c>
      <c r="D19" s="208">
        <v>2.7611181192331555</v>
      </c>
      <c r="E19" s="208">
        <v>2.892917504872377</v>
      </c>
      <c r="F19" s="208">
        <v>3.0151565692365425</v>
      </c>
      <c r="G19" s="208">
        <v>3.1021163203077879</v>
      </c>
      <c r="H19" s="208">
        <v>3.1928743035456217</v>
      </c>
      <c r="I19" s="208">
        <v>3.1293281481810071</v>
      </c>
      <c r="J19" s="208">
        <v>3.1644843859350469</v>
      </c>
      <c r="K19" s="208">
        <v>3.1800753340202355</v>
      </c>
      <c r="L19" s="208">
        <v>3.0939886596290731</v>
      </c>
      <c r="M19" s="208">
        <v>3.0187646895756868</v>
      </c>
      <c r="N19" s="208">
        <v>2.986917227961821</v>
      </c>
      <c r="O19" s="295">
        <v>3.0053598762276574</v>
      </c>
      <c r="P19" s="41"/>
      <c r="Q19" s="20"/>
    </row>
    <row r="20" spans="2:17" ht="18.75">
      <c r="B20" s="32" t="s">
        <v>41</v>
      </c>
      <c r="C20" s="208">
        <v>0.82134751369860015</v>
      </c>
      <c r="D20" s="208">
        <v>0.80581108561957948</v>
      </c>
      <c r="E20" s="208">
        <v>0.8104027700983103</v>
      </c>
      <c r="F20" s="208">
        <v>0.85238949017458798</v>
      </c>
      <c r="G20" s="208">
        <v>0.88536377781213738</v>
      </c>
      <c r="H20" s="208">
        <v>0.91273822783345326</v>
      </c>
      <c r="I20" s="208">
        <v>0.9175674143735183</v>
      </c>
      <c r="J20" s="208">
        <v>0.9488665380468706</v>
      </c>
      <c r="K20" s="208">
        <v>0.96926394495774426</v>
      </c>
      <c r="L20" s="208">
        <v>0.98405119575813926</v>
      </c>
      <c r="M20" s="208">
        <v>0.97778808731647615</v>
      </c>
      <c r="N20" s="208">
        <v>0.9622770874735429</v>
      </c>
      <c r="O20" s="295">
        <v>0.9039889277635802</v>
      </c>
      <c r="P20" s="41"/>
      <c r="Q20" s="20"/>
    </row>
    <row r="21" spans="2:17" ht="18.75">
      <c r="B21" s="32" t="s">
        <v>42</v>
      </c>
      <c r="C21" s="208">
        <v>0.21839045274256252</v>
      </c>
      <c r="D21" s="208">
        <v>0.22532546784337543</v>
      </c>
      <c r="E21" s="208">
        <v>0.20712994443333371</v>
      </c>
      <c r="F21" s="208">
        <v>0.20609836729588221</v>
      </c>
      <c r="G21" s="208">
        <v>0.20107341303836065</v>
      </c>
      <c r="H21" s="208">
        <v>0.20218052518281723</v>
      </c>
      <c r="I21" s="208">
        <v>0.19062335191510546</v>
      </c>
      <c r="J21" s="208">
        <v>0.1978356882104825</v>
      </c>
      <c r="K21" s="208">
        <v>0.19210738194573473</v>
      </c>
      <c r="L21" s="208">
        <v>0.18661098366510406</v>
      </c>
      <c r="M21" s="208">
        <v>0.19638977753760714</v>
      </c>
      <c r="N21" s="208">
        <v>0.18794085928748538</v>
      </c>
      <c r="O21" s="295">
        <v>0.20097551775815425</v>
      </c>
      <c r="P21" s="41"/>
      <c r="Q21" s="20"/>
    </row>
    <row r="22" spans="2:17" ht="18.75">
      <c r="B22" s="32" t="s">
        <v>43</v>
      </c>
      <c r="C22" s="208">
        <v>0.22460019328910716</v>
      </c>
      <c r="D22" s="208">
        <v>0.24680064884554509</v>
      </c>
      <c r="E22" s="208">
        <v>0.23732495715837482</v>
      </c>
      <c r="F22" s="208">
        <v>0.23282861074213282</v>
      </c>
      <c r="G22" s="208">
        <v>0.24286213760469816</v>
      </c>
      <c r="H22" s="208">
        <v>0.24084138658362911</v>
      </c>
      <c r="I22" s="208">
        <v>0.23264181539477641</v>
      </c>
      <c r="J22" s="208">
        <v>0.21793253135107529</v>
      </c>
      <c r="K22" s="208">
        <v>0.21716241857113097</v>
      </c>
      <c r="L22" s="208">
        <v>0.20661267817863391</v>
      </c>
      <c r="M22" s="208">
        <v>0.19519354743078379</v>
      </c>
      <c r="N22" s="208">
        <v>0.19410611498897962</v>
      </c>
      <c r="O22" s="295">
        <v>0.22407558667823899</v>
      </c>
      <c r="P22" s="41"/>
      <c r="Q22" s="20"/>
    </row>
    <row r="23" spans="2:17" ht="18.75">
      <c r="B23" s="32" t="s">
        <v>44</v>
      </c>
      <c r="C23" s="208">
        <v>3.0465336965885785</v>
      </c>
      <c r="D23" s="208">
        <v>3.1086553995736113</v>
      </c>
      <c r="E23" s="208">
        <v>3.1691430498531425</v>
      </c>
      <c r="F23" s="208">
        <v>3.2165641138663696</v>
      </c>
      <c r="G23" s="208">
        <v>3.292115721336069</v>
      </c>
      <c r="H23" s="208">
        <v>3.3181276045125379</v>
      </c>
      <c r="I23" s="208">
        <v>3.2515636783036861</v>
      </c>
      <c r="J23" s="208">
        <v>3.1647799277459381</v>
      </c>
      <c r="K23" s="208">
        <v>3.0707903315710352</v>
      </c>
      <c r="L23" s="208">
        <v>3.0047049562375792</v>
      </c>
      <c r="M23" s="208">
        <v>2.9507356035006893</v>
      </c>
      <c r="N23" s="208">
        <v>2.9012500055934778</v>
      </c>
      <c r="O23" s="295">
        <v>3.1245803407235595</v>
      </c>
      <c r="P23" s="41"/>
      <c r="Q23" s="20"/>
    </row>
    <row r="24" spans="2:17" ht="18.75">
      <c r="B24" s="32" t="s">
        <v>45</v>
      </c>
      <c r="C24" s="208">
        <v>25.454776033899936</v>
      </c>
      <c r="D24" s="208">
        <v>24.798014447387036</v>
      </c>
      <c r="E24" s="208">
        <v>24.151304463764024</v>
      </c>
      <c r="F24" s="208">
        <v>23.887679368123848</v>
      </c>
      <c r="G24" s="208">
        <v>23.396253222955384</v>
      </c>
      <c r="H24" s="208">
        <v>22.751785434849214</v>
      </c>
      <c r="I24" s="208">
        <v>22.198625343171322</v>
      </c>
      <c r="J24" s="208">
        <v>21.662919196504568</v>
      </c>
      <c r="K24" s="208">
        <v>21.014700831602003</v>
      </c>
      <c r="L24" s="208">
        <v>20.524312515483885</v>
      </c>
      <c r="M24" s="208">
        <v>20.136713498208515</v>
      </c>
      <c r="N24" s="208">
        <v>19.501051822454556</v>
      </c>
      <c r="O24" s="295">
        <v>22.456511348200355</v>
      </c>
      <c r="P24" s="41"/>
      <c r="Q24" s="20"/>
    </row>
    <row r="25" spans="2:17" ht="18.75">
      <c r="B25" s="32" t="s">
        <v>46</v>
      </c>
      <c r="C25" s="208">
        <v>8.5624450634749188E-2</v>
      </c>
      <c r="D25" s="208">
        <v>8.4507296233728657E-2</v>
      </c>
      <c r="E25" s="208">
        <v>9.0349752361681357E-2</v>
      </c>
      <c r="F25" s="208">
        <v>9.8134988473978599E-2</v>
      </c>
      <c r="G25" s="208">
        <v>9.6880193119625799E-2</v>
      </c>
      <c r="H25" s="208">
        <v>9.7901399023484506E-2</v>
      </c>
      <c r="I25" s="208">
        <v>0.10325944984153741</v>
      </c>
      <c r="J25" s="208">
        <v>0.10521288467722105</v>
      </c>
      <c r="K25" s="208">
        <v>9.7968008377953816E-2</v>
      </c>
      <c r="L25" s="208">
        <v>0.10311865562873423</v>
      </c>
      <c r="M25" s="208">
        <v>9.9079058847759957E-2</v>
      </c>
      <c r="N25" s="208">
        <v>9.8097173379420283E-2</v>
      </c>
      <c r="O25" s="295">
        <v>9.6677775883322895E-2</v>
      </c>
      <c r="P25" s="41"/>
      <c r="Q25" s="20"/>
    </row>
    <row r="26" spans="2:17" ht="18.75">
      <c r="B26" s="32" t="s">
        <v>47</v>
      </c>
      <c r="C26" s="208">
        <v>0.75828803575411174</v>
      </c>
      <c r="D26" s="208">
        <v>0.74294290306742639</v>
      </c>
      <c r="E26" s="208">
        <v>0.73244473724456782</v>
      </c>
      <c r="F26" s="208">
        <v>0.72268452058303201</v>
      </c>
      <c r="G26" s="208">
        <v>0.71472648583292586</v>
      </c>
      <c r="H26" s="208">
        <v>0.70240473187903618</v>
      </c>
      <c r="I26" s="208">
        <v>0.69829511008590994</v>
      </c>
      <c r="J26" s="208">
        <v>0.72059004331460785</v>
      </c>
      <c r="K26" s="208">
        <v>0.71274541267615943</v>
      </c>
      <c r="L26" s="208">
        <v>0.70467095871929097</v>
      </c>
      <c r="M26" s="208">
        <v>0.68211121091253113</v>
      </c>
      <c r="N26" s="208">
        <v>0.66773696831506046</v>
      </c>
      <c r="O26" s="295">
        <v>0.71330342653205481</v>
      </c>
      <c r="P26" s="41"/>
      <c r="Q26" s="20"/>
    </row>
    <row r="27" spans="2:17" ht="18.75">
      <c r="B27" s="32" t="s">
        <v>48</v>
      </c>
      <c r="C27" s="208">
        <v>4.7049717281882861</v>
      </c>
      <c r="D27" s="208">
        <v>4.7369167377724661</v>
      </c>
      <c r="E27" s="208">
        <v>4.6339540957377974</v>
      </c>
      <c r="F27" s="208">
        <v>4.5147306723214662</v>
      </c>
      <c r="G27" s="208">
        <v>4.3811298835348245</v>
      </c>
      <c r="H27" s="208">
        <v>4.2606504755680454</v>
      </c>
      <c r="I27" s="208">
        <v>4.156993794575305</v>
      </c>
      <c r="J27" s="208">
        <v>3.9930654069492517</v>
      </c>
      <c r="K27" s="208">
        <v>3.9227741837406889</v>
      </c>
      <c r="L27" s="208">
        <v>3.8667619026169509</v>
      </c>
      <c r="M27" s="208">
        <v>3.7604273558061627</v>
      </c>
      <c r="N27" s="208">
        <v>3.5591921725118101</v>
      </c>
      <c r="O27" s="295">
        <v>4.20763070077692</v>
      </c>
      <c r="P27" s="41"/>
      <c r="Q27" s="20"/>
    </row>
    <row r="28" spans="2:17" ht="18.75">
      <c r="B28" s="32" t="s">
        <v>49</v>
      </c>
      <c r="C28" s="208">
        <v>0.78959912189021009</v>
      </c>
      <c r="D28" s="208">
        <v>0.76351645433286364</v>
      </c>
      <c r="E28" s="208">
        <v>0.75393417487225944</v>
      </c>
      <c r="F28" s="208">
        <v>0.72663076822272921</v>
      </c>
      <c r="G28" s="208">
        <v>0.69167303944716307</v>
      </c>
      <c r="H28" s="208">
        <v>0.66847785350689515</v>
      </c>
      <c r="I28" s="208">
        <v>0.6201111949015955</v>
      </c>
      <c r="J28" s="208">
        <v>0.58363596814768581</v>
      </c>
      <c r="K28" s="208">
        <v>0.5559965992714333</v>
      </c>
      <c r="L28" s="208">
        <v>0.54551538414514478</v>
      </c>
      <c r="M28" s="208">
        <v>0.51729150619413156</v>
      </c>
      <c r="N28" s="208">
        <v>0.50505376948208369</v>
      </c>
      <c r="O28" s="295">
        <v>0.64345298620118296</v>
      </c>
      <c r="P28" s="41"/>
      <c r="Q28" s="20"/>
    </row>
    <row r="29" spans="2:17" ht="18.75">
      <c r="B29" s="32" t="s">
        <v>50</v>
      </c>
      <c r="C29" s="208">
        <v>0.43503168279595755</v>
      </c>
      <c r="D29" s="208">
        <v>0.44630671968249519</v>
      </c>
      <c r="E29" s="208">
        <v>0.41386774584426433</v>
      </c>
      <c r="F29" s="208">
        <v>0.3737022057290581</v>
      </c>
      <c r="G29" s="208">
        <v>0.39058527894670125</v>
      </c>
      <c r="H29" s="208">
        <v>0.39752307487977656</v>
      </c>
      <c r="I29" s="208">
        <v>0.38611394520102321</v>
      </c>
      <c r="J29" s="208">
        <v>0.39206576632809398</v>
      </c>
      <c r="K29" s="208">
        <v>0.37999200490966112</v>
      </c>
      <c r="L29" s="208">
        <v>0.37542054501131999</v>
      </c>
      <c r="M29" s="208">
        <v>0.36531827262292177</v>
      </c>
      <c r="N29" s="208">
        <v>0.36081661794954534</v>
      </c>
      <c r="O29" s="295">
        <v>0.39306198832506828</v>
      </c>
      <c r="P29" s="41"/>
      <c r="Q29" s="20"/>
    </row>
    <row r="30" spans="2:17" ht="18.75">
      <c r="B30" s="32" t="s">
        <v>51</v>
      </c>
      <c r="C30" s="208">
        <v>2.7879111219951636</v>
      </c>
      <c r="D30" s="208">
        <v>2.9803780779385138</v>
      </c>
      <c r="E30" s="208">
        <v>2.981071256308601</v>
      </c>
      <c r="F30" s="208">
        <v>3.0709252387107533</v>
      </c>
      <c r="G30" s="208">
        <v>3.1351294127151945</v>
      </c>
      <c r="H30" s="208">
        <v>3.1256780444442107</v>
      </c>
      <c r="I30" s="208">
        <v>3.2207583531719628</v>
      </c>
      <c r="J30" s="208">
        <v>3.3620836406968166</v>
      </c>
      <c r="K30" s="208">
        <v>3.3407653891413158</v>
      </c>
      <c r="L30" s="208">
        <v>3.3888661881274662</v>
      </c>
      <c r="M30" s="208">
        <v>3.4189296653104191</v>
      </c>
      <c r="N30" s="208">
        <v>3.4738232689677324</v>
      </c>
      <c r="O30" s="295">
        <v>3.1905266381273463</v>
      </c>
      <c r="P30" s="41"/>
      <c r="Q30" s="20"/>
    </row>
    <row r="31" spans="2:17" ht="18.75">
      <c r="B31" s="32" t="s">
        <v>82</v>
      </c>
      <c r="C31" s="208">
        <v>5.7374504204694039E-2</v>
      </c>
      <c r="D31" s="208">
        <v>6.0081327002253257E-2</v>
      </c>
      <c r="E31" s="208">
        <v>7.1134744263927935E-2</v>
      </c>
      <c r="F31" s="208">
        <v>7.5946652688511501E-2</v>
      </c>
      <c r="G31" s="208">
        <v>7.8214562813328378E-2</v>
      </c>
      <c r="H31" s="208">
        <v>8.8630682259004098E-2</v>
      </c>
      <c r="I31" s="208">
        <v>9.6667110263348566E-2</v>
      </c>
      <c r="J31" s="208">
        <v>9.9834023719003573E-2</v>
      </c>
      <c r="K31" s="208">
        <v>0.1082715402935662</v>
      </c>
      <c r="L31" s="208">
        <v>0.1227986070669794</v>
      </c>
      <c r="M31" s="208">
        <v>0.13533003208497185</v>
      </c>
      <c r="N31" s="208">
        <v>0.1574626194083244</v>
      </c>
      <c r="O31" s="295">
        <v>9.5978867172326107E-2</v>
      </c>
      <c r="P31" s="41"/>
      <c r="Q31" s="20"/>
    </row>
    <row r="32" spans="2:17" ht="18.75">
      <c r="B32" s="32" t="s">
        <v>52</v>
      </c>
      <c r="C32" s="208">
        <v>0.40669427523144402</v>
      </c>
      <c r="D32" s="208">
        <v>0.43335603800943107</v>
      </c>
      <c r="E32" s="208">
        <v>0.44155304322592537</v>
      </c>
      <c r="F32" s="208">
        <v>0.47354971676365998</v>
      </c>
      <c r="G32" s="208">
        <v>0.47471991107359413</v>
      </c>
      <c r="H32" s="208">
        <v>0.45150363135948157</v>
      </c>
      <c r="I32" s="208">
        <v>0.44341184994602906</v>
      </c>
      <c r="J32" s="208">
        <v>0.43160926062531918</v>
      </c>
      <c r="K32" s="208">
        <v>0.40898828325141179</v>
      </c>
      <c r="L32" s="208">
        <v>0.42185879554407291</v>
      </c>
      <c r="M32" s="208">
        <v>0.42263329774115349</v>
      </c>
      <c r="N32" s="208">
        <v>0.43171705851672898</v>
      </c>
      <c r="O32" s="295">
        <v>0.43679959677402097</v>
      </c>
      <c r="P32" s="41"/>
      <c r="Q32" s="20"/>
    </row>
    <row r="33" spans="2:17" ht="18.75">
      <c r="B33" s="32" t="s">
        <v>53</v>
      </c>
      <c r="C33" s="208">
        <v>0.93670875004919685</v>
      </c>
      <c r="D33" s="208">
        <v>0.9087608082864691</v>
      </c>
      <c r="E33" s="208">
        <v>0.85659721813739909</v>
      </c>
      <c r="F33" s="208">
        <v>0.84077411976340388</v>
      </c>
      <c r="G33" s="208">
        <v>0.80687062350170013</v>
      </c>
      <c r="H33" s="208">
        <v>0.785315184645063</v>
      </c>
      <c r="I33" s="208">
        <v>0.75368308467274892</v>
      </c>
      <c r="J33" s="208">
        <v>0.75191747526906128</v>
      </c>
      <c r="K33" s="208">
        <v>0.75283347127679345</v>
      </c>
      <c r="L33" s="208">
        <v>0.75518462153898291</v>
      </c>
      <c r="M33" s="208">
        <v>0.73250890541304525</v>
      </c>
      <c r="N33" s="208">
        <v>0.7218321151152679</v>
      </c>
      <c r="O33" s="295">
        <v>0.80024886480576107</v>
      </c>
      <c r="P33" s="41"/>
      <c r="Q33" s="20"/>
    </row>
    <row r="34" spans="2:17" ht="18.75">
      <c r="B34" s="32" t="s">
        <v>54</v>
      </c>
      <c r="C34" s="208">
        <v>3.7847056714172638</v>
      </c>
      <c r="D34" s="208">
        <v>3.7077473764623821</v>
      </c>
      <c r="E34" s="208">
        <v>3.6895952691865777</v>
      </c>
      <c r="F34" s="208">
        <v>3.6102953878044568</v>
      </c>
      <c r="G34" s="208">
        <v>3.5477234199335004</v>
      </c>
      <c r="H34" s="208">
        <v>3.5327348351456158</v>
      </c>
      <c r="I34" s="208">
        <v>3.5849389068791986</v>
      </c>
      <c r="J34" s="208">
        <v>3.5068991280334409</v>
      </c>
      <c r="K34" s="208">
        <v>3.4627749719890319</v>
      </c>
      <c r="L34" s="208">
        <v>3.4153027441466892</v>
      </c>
      <c r="M34" s="208">
        <v>3.3438792286084151</v>
      </c>
      <c r="N34" s="208">
        <v>3.27176198533166</v>
      </c>
      <c r="O34" s="295">
        <v>3.5381965770781867</v>
      </c>
      <c r="P34" s="41"/>
      <c r="Q34" s="20"/>
    </row>
    <row r="35" spans="2:17" ht="18.75">
      <c r="B35" s="32" t="s">
        <v>55</v>
      </c>
      <c r="C35" s="208">
        <v>6.4795581463487162</v>
      </c>
      <c r="D35" s="208">
        <v>6.0898531409091543</v>
      </c>
      <c r="E35" s="208">
        <v>5.77399229046818</v>
      </c>
      <c r="F35" s="208">
        <v>5.4106778015379939</v>
      </c>
      <c r="G35" s="208">
        <v>5.1985869839266634</v>
      </c>
      <c r="H35" s="208">
        <v>4.9434617776895271</v>
      </c>
      <c r="I35" s="208">
        <v>4.7313898869814235</v>
      </c>
      <c r="J35" s="208">
        <v>4.4517462974521935</v>
      </c>
      <c r="K35" s="208">
        <v>4.2162277812498239</v>
      </c>
      <c r="L35" s="208">
        <v>4.1321999397267977</v>
      </c>
      <c r="M35" s="208">
        <v>4.0656740730646943</v>
      </c>
      <c r="N35" s="208">
        <v>3.9265718045951998</v>
      </c>
      <c r="O35" s="295">
        <v>4.9516616603291981</v>
      </c>
      <c r="P35" s="41"/>
      <c r="Q35" s="20"/>
    </row>
    <row r="36" spans="2:17" ht="18.75">
      <c r="B36" s="32" t="s">
        <v>83</v>
      </c>
      <c r="C36" s="208">
        <v>2.142797794230189E-2</v>
      </c>
      <c r="D36" s="208">
        <v>2.8196420857810531E-2</v>
      </c>
      <c r="E36" s="208">
        <v>3.2861585277382366E-2</v>
      </c>
      <c r="F36" s="208">
        <v>3.7675496333712567E-2</v>
      </c>
      <c r="G36" s="208">
        <v>4.4365695914594994E-2</v>
      </c>
      <c r="H36" s="208">
        <v>4.5564586650956855E-2</v>
      </c>
      <c r="I36" s="208">
        <v>5.4155761581570039E-2</v>
      </c>
      <c r="J36" s="208">
        <v>6.099982976791693E-2</v>
      </c>
      <c r="K36" s="208">
        <v>5.9850570635497077E-2</v>
      </c>
      <c r="L36" s="208">
        <v>6.1292055841728144E-2</v>
      </c>
      <c r="M36" s="208">
        <v>5.8459245220410599E-2</v>
      </c>
      <c r="N36" s="208">
        <v>6.3740788784803243E-2</v>
      </c>
      <c r="O36" s="295">
        <v>4.7382501234057108E-2</v>
      </c>
      <c r="P36" s="41"/>
      <c r="Q36" s="20"/>
    </row>
    <row r="37" spans="2:17" ht="18.75">
      <c r="B37" s="33" t="s">
        <v>56</v>
      </c>
      <c r="C37" s="209">
        <v>0.70135083722170966</v>
      </c>
      <c r="D37" s="209">
        <v>0.70810720869367783</v>
      </c>
      <c r="E37" s="209">
        <v>0.68711300385476592</v>
      </c>
      <c r="F37" s="209">
        <v>0.68992321942328194</v>
      </c>
      <c r="G37" s="209">
        <v>0.69717522151506417</v>
      </c>
      <c r="H37" s="209">
        <v>0.71746142790078093</v>
      </c>
      <c r="I37" s="209">
        <v>0.7157925347607289</v>
      </c>
      <c r="J37" s="209">
        <v>0.71840303391401383</v>
      </c>
      <c r="K37" s="209">
        <v>0.73515418700628909</v>
      </c>
      <c r="L37" s="209">
        <v>0.75185994309437476</v>
      </c>
      <c r="M37" s="209">
        <v>0.78436288004360522</v>
      </c>
      <c r="N37" s="209">
        <v>0.7963123815736417</v>
      </c>
      <c r="O37" s="295">
        <v>0.72525132325016106</v>
      </c>
      <c r="P37" s="41"/>
      <c r="Q37" s="20"/>
    </row>
    <row r="38" spans="2:17" ht="18.75">
      <c r="B38" s="32" t="s">
        <v>57</v>
      </c>
      <c r="C38" s="208">
        <v>0.64607540024401655</v>
      </c>
      <c r="D38" s="208">
        <v>0.65540285226468897</v>
      </c>
      <c r="E38" s="208">
        <v>0.68248571619040899</v>
      </c>
      <c r="F38" s="208">
        <v>0.6931248920366212</v>
      </c>
      <c r="G38" s="208">
        <v>0.71180127511328228</v>
      </c>
      <c r="H38" s="208">
        <v>0.71502868662215846</v>
      </c>
      <c r="I38" s="208">
        <v>0.69817188878538294</v>
      </c>
      <c r="J38" s="208">
        <v>0.70078874198490604</v>
      </c>
      <c r="K38" s="208">
        <v>0.68988621072130352</v>
      </c>
      <c r="L38" s="208">
        <v>0.71652182865894265</v>
      </c>
      <c r="M38" s="208">
        <v>0.72720388493930688</v>
      </c>
      <c r="N38" s="208">
        <v>0.73257159278883854</v>
      </c>
      <c r="O38" s="295">
        <v>0.69742191419582145</v>
      </c>
      <c r="P38" s="41"/>
      <c r="Q38" s="20"/>
    </row>
    <row r="39" spans="2:17" ht="18.75">
      <c r="B39" s="32" t="s">
        <v>58</v>
      </c>
      <c r="C39" s="208">
        <v>0.49809116074044596</v>
      </c>
      <c r="D39" s="208">
        <v>0.49753568199683118</v>
      </c>
      <c r="E39" s="208">
        <v>0.49135520707112296</v>
      </c>
      <c r="F39" s="208">
        <v>0.52663791614298228</v>
      </c>
      <c r="G39" s="208">
        <v>0.53002032324971404</v>
      </c>
      <c r="H39" s="208">
        <v>0.52310512466812809</v>
      </c>
      <c r="I39" s="208">
        <v>0.51297027409346085</v>
      </c>
      <c r="J39" s="208">
        <v>0.49958387713026536</v>
      </c>
      <c r="K39" s="208">
        <v>0.50391590516246365</v>
      </c>
      <c r="L39" s="208">
        <v>0.49827277592418018</v>
      </c>
      <c r="M39" s="208">
        <v>0.4999201646428707</v>
      </c>
      <c r="N39" s="208">
        <v>0.49729748005117164</v>
      </c>
      <c r="O39" s="295">
        <v>0.50655882423946974</v>
      </c>
      <c r="P39" s="41"/>
      <c r="Q39" s="20"/>
    </row>
    <row r="40" spans="2:17" ht="18.75">
      <c r="B40" s="32" t="s">
        <v>59</v>
      </c>
      <c r="C40" s="208">
        <v>2.1098249465393817</v>
      </c>
      <c r="D40" s="208">
        <v>2.0915350901998586</v>
      </c>
      <c r="E40" s="208">
        <v>2.147061476261622</v>
      </c>
      <c r="F40" s="208">
        <v>2.2023784704641978</v>
      </c>
      <c r="G40" s="208">
        <v>2.1668846645131543</v>
      </c>
      <c r="H40" s="208">
        <v>2.1997898637533386</v>
      </c>
      <c r="I40" s="208">
        <v>2.169310995775974</v>
      </c>
      <c r="J40" s="208">
        <v>2.1041985851822429</v>
      </c>
      <c r="K40" s="208">
        <v>2.0766965638002577</v>
      </c>
      <c r="L40" s="208">
        <v>2.0589948102841955</v>
      </c>
      <c r="M40" s="208">
        <v>2.0063379391659781</v>
      </c>
      <c r="N40" s="208">
        <v>1.97168854918109</v>
      </c>
      <c r="O40" s="295">
        <v>2.1087251629267736</v>
      </c>
      <c r="P40" s="41"/>
      <c r="Q40" s="20"/>
    </row>
    <row r="41" spans="2:17" ht="18.75">
      <c r="B41" s="32" t="s">
        <v>60</v>
      </c>
      <c r="C41" s="208">
        <v>1.3678046817945275</v>
      </c>
      <c r="D41" s="208">
        <v>1.4621155676210007</v>
      </c>
      <c r="E41" s="208">
        <v>1.4157931680842637</v>
      </c>
      <c r="F41" s="208">
        <v>1.4059065647690925</v>
      </c>
      <c r="G41" s="208">
        <v>1.3933057249159699</v>
      </c>
      <c r="H41" s="208">
        <v>1.4318983666443557</v>
      </c>
      <c r="I41" s="208">
        <v>1.406817588115552</v>
      </c>
      <c r="J41" s="208">
        <v>1.4227382776296129</v>
      </c>
      <c r="K41" s="208">
        <v>1.4727294224954817</v>
      </c>
      <c r="L41" s="208">
        <v>1.466826680222775</v>
      </c>
      <c r="M41" s="208">
        <v>1.4211733769107826</v>
      </c>
      <c r="N41" s="208">
        <v>1.4229807917481037</v>
      </c>
      <c r="O41" s="295">
        <v>1.4241741842459597</v>
      </c>
      <c r="P41" s="41"/>
      <c r="Q41" s="20"/>
    </row>
    <row r="42" spans="2:17" ht="18.75">
      <c r="B42" s="32" t="s">
        <v>61</v>
      </c>
      <c r="C42" s="208">
        <v>0.55161737502897146</v>
      </c>
      <c r="D42" s="208">
        <v>0.60581321674441169</v>
      </c>
      <c r="E42" s="208">
        <v>0.64727127277860785</v>
      </c>
      <c r="F42" s="208">
        <v>0.66967077870634562</v>
      </c>
      <c r="G42" s="208">
        <v>0.70915465589074755</v>
      </c>
      <c r="H42" s="208">
        <v>0.74856106640857689</v>
      </c>
      <c r="I42" s="208">
        <v>0.77777284892575671</v>
      </c>
      <c r="J42" s="208">
        <v>0.75865582855737768</v>
      </c>
      <c r="K42" s="208">
        <v>0.75531082321278764</v>
      </c>
      <c r="L42" s="208">
        <v>0.75604260307307536</v>
      </c>
      <c r="M42" s="208">
        <v>0.73807397591000601</v>
      </c>
      <c r="N42" s="208">
        <v>0.71845116844025492</v>
      </c>
      <c r="O42" s="295">
        <v>0.70303296780640989</v>
      </c>
      <c r="P42" s="41"/>
      <c r="Q42" s="20"/>
    </row>
    <row r="43" spans="2:17" ht="18.75">
      <c r="B43" s="32" t="s">
        <v>62</v>
      </c>
      <c r="C43" s="208">
        <v>6.8614134593939822</v>
      </c>
      <c r="D43" s="208">
        <v>6.5466515520736257</v>
      </c>
      <c r="E43" s="208">
        <v>6.4364002839115484</v>
      </c>
      <c r="F43" s="208">
        <v>6.4358086978276283</v>
      </c>
      <c r="G43" s="208">
        <v>6.2759699511211222</v>
      </c>
      <c r="H43" s="208">
        <v>6.1785710998226069</v>
      </c>
      <c r="I43" s="208">
        <v>6.1525627566083587</v>
      </c>
      <c r="J43" s="208">
        <v>5.9444097675386329</v>
      </c>
      <c r="K43" s="208">
        <v>5.9735711591191887</v>
      </c>
      <c r="L43" s="208">
        <v>6.0100533986257281</v>
      </c>
      <c r="M43" s="208">
        <v>5.9504646313764917</v>
      </c>
      <c r="N43" s="208">
        <v>5.8743451280309804</v>
      </c>
      <c r="O43" s="295">
        <v>6.2200184904541578</v>
      </c>
      <c r="P43" s="41"/>
      <c r="Q43" s="20"/>
    </row>
    <row r="44" spans="2:17" ht="18.75">
      <c r="B44" s="32" t="s">
        <v>63</v>
      </c>
      <c r="C44" s="208">
        <v>0.62211104940242179</v>
      </c>
      <c r="D44" s="208">
        <v>0.63737025753004273</v>
      </c>
      <c r="E44" s="208">
        <v>0.63684026838268448</v>
      </c>
      <c r="F44" s="208">
        <v>0.66289514596648813</v>
      </c>
      <c r="G44" s="208">
        <v>0.64960572338371658</v>
      </c>
      <c r="H44" s="208">
        <v>0.65348690724943748</v>
      </c>
      <c r="I44" s="208">
        <v>0.63970338168537166</v>
      </c>
      <c r="J44" s="208">
        <v>0.67513571279956119</v>
      </c>
      <c r="K44" s="208">
        <v>0.68515672066167821</v>
      </c>
      <c r="L44" s="208">
        <v>0.67517784348486365</v>
      </c>
      <c r="M44" s="208">
        <v>0.68216322091717563</v>
      </c>
      <c r="N44" s="208">
        <v>0.66520125830880072</v>
      </c>
      <c r="O44" s="295">
        <v>0.6570706241476868</v>
      </c>
      <c r="P44" s="41"/>
      <c r="Q44" s="20"/>
    </row>
    <row r="45" spans="2:17" ht="18.75">
      <c r="B45" s="32" t="s">
        <v>64</v>
      </c>
      <c r="C45" s="208">
        <v>2.1807559265851237</v>
      </c>
      <c r="D45" s="208">
        <v>2.1968618367181332</v>
      </c>
      <c r="E45" s="208">
        <v>2.1450223325451256</v>
      </c>
      <c r="F45" s="208">
        <v>1.9821331776675144</v>
      </c>
      <c r="G45" s="208">
        <v>1.9612144917724965</v>
      </c>
      <c r="H45" s="208">
        <v>1.8024640381664232</v>
      </c>
      <c r="I45" s="208">
        <v>1.7733393465327991</v>
      </c>
      <c r="J45" s="208">
        <v>1.7640890692087992</v>
      </c>
      <c r="K45" s="208">
        <v>1.9035634455461155</v>
      </c>
      <c r="L45" s="208">
        <v>1.8874521273115898</v>
      </c>
      <c r="M45" s="208">
        <v>1.90809104039253</v>
      </c>
      <c r="N45" s="208">
        <v>1.9041193354848749</v>
      </c>
      <c r="O45" s="295">
        <v>1.9507588473276272</v>
      </c>
      <c r="P45" s="41"/>
      <c r="Q45" s="20"/>
    </row>
    <row r="46" spans="2:17" ht="18.75">
      <c r="B46" s="32" t="s">
        <v>66</v>
      </c>
      <c r="C46" s="208">
        <v>0.48610898531964858</v>
      </c>
      <c r="D46" s="208">
        <v>0.50696181106266902</v>
      </c>
      <c r="E46" s="208">
        <v>0.53205965279656797</v>
      </c>
      <c r="F46" s="208">
        <v>0.5444332592729374</v>
      </c>
      <c r="G46" s="208">
        <v>0.58162939808914094</v>
      </c>
      <c r="H46" s="208">
        <v>0.61607529137008044</v>
      </c>
      <c r="I46" s="208">
        <v>0.62282206351318714</v>
      </c>
      <c r="J46" s="208">
        <v>0.66272295674213622</v>
      </c>
      <c r="K46" s="208">
        <v>0.67220692645079927</v>
      </c>
      <c r="L46" s="208">
        <v>0.71105219637910344</v>
      </c>
      <c r="M46" s="208">
        <v>0.7057757630257756</v>
      </c>
      <c r="N46" s="208">
        <v>0.69995540133577228</v>
      </c>
      <c r="O46" s="295">
        <v>0.61181697544648495</v>
      </c>
      <c r="P46" s="41"/>
      <c r="Q46" s="20"/>
    </row>
    <row r="47" spans="2:17" ht="18.75">
      <c r="B47" s="32" t="s">
        <v>65</v>
      </c>
      <c r="C47" s="208">
        <v>1.5133400095332636</v>
      </c>
      <c r="D47" s="208">
        <v>1.4458042660201162</v>
      </c>
      <c r="E47" s="208">
        <v>1.4399491782642966</v>
      </c>
      <c r="F47" s="208">
        <v>1.4393379834525646</v>
      </c>
      <c r="G47" s="208">
        <v>1.4201898043869803</v>
      </c>
      <c r="H47" s="208">
        <v>1.4507685489947519</v>
      </c>
      <c r="I47" s="208">
        <v>1.4574615426321056</v>
      </c>
      <c r="J47" s="208">
        <v>1.4527653256161455</v>
      </c>
      <c r="K47" s="208">
        <v>1.4480685100417208</v>
      </c>
      <c r="L47" s="208">
        <v>1.4662368179180865</v>
      </c>
      <c r="M47" s="208">
        <v>1.453679629813591</v>
      </c>
      <c r="N47" s="208">
        <v>1.4229807917481037</v>
      </c>
      <c r="O47" s="295">
        <v>1.4508818673684771</v>
      </c>
      <c r="P47" s="41"/>
      <c r="Q47" s="20"/>
    </row>
    <row r="48" spans="2:17" ht="18.75">
      <c r="B48" s="32" t="s">
        <v>84</v>
      </c>
      <c r="C48" s="208">
        <v>1.5398407332741513</v>
      </c>
      <c r="D48" s="208">
        <v>1.5280165047421626</v>
      </c>
      <c r="E48" s="208">
        <v>1.5484943668654831</v>
      </c>
      <c r="F48" s="208">
        <v>1.5854980611266314</v>
      </c>
      <c r="G48" s="208">
        <v>1.5998116721479543</v>
      </c>
      <c r="H48" s="208">
        <v>1.6083049842266315</v>
      </c>
      <c r="I48" s="208">
        <v>1.5977489932819746</v>
      </c>
      <c r="J48" s="208">
        <v>1.5855818154305925</v>
      </c>
      <c r="K48" s="208">
        <v>1.5740756380588821</v>
      </c>
      <c r="L48" s="208">
        <v>1.6029776249140677</v>
      </c>
      <c r="M48" s="208">
        <v>1.606745073482335</v>
      </c>
      <c r="N48" s="208">
        <v>1.5461367463658553</v>
      </c>
      <c r="O48" s="295">
        <v>1.5769360178263936</v>
      </c>
      <c r="P48" s="41"/>
      <c r="Q48" s="20"/>
    </row>
    <row r="49" spans="1:17" ht="18.75">
      <c r="B49" s="32" t="s">
        <v>67</v>
      </c>
      <c r="C49" s="208">
        <v>1.5289080914668545</v>
      </c>
      <c r="D49" s="208">
        <v>1.5397376913196827</v>
      </c>
      <c r="E49" s="208">
        <v>1.638138261786839</v>
      </c>
      <c r="F49" s="208">
        <v>1.6157278071967645</v>
      </c>
      <c r="G49" s="208">
        <v>1.5681218893518152</v>
      </c>
      <c r="H49" s="208">
        <v>1.6207316896768924</v>
      </c>
      <c r="I49" s="208">
        <v>1.5997821447406684</v>
      </c>
      <c r="J49" s="208">
        <v>1.5739374680814844</v>
      </c>
      <c r="K49" s="208">
        <v>1.5829152801941344</v>
      </c>
      <c r="L49" s="208">
        <v>1.6188502832947778</v>
      </c>
      <c r="M49" s="208">
        <v>1.4772401619175464</v>
      </c>
      <c r="N49" s="208">
        <v>1.4399352449272127</v>
      </c>
      <c r="O49" s="295">
        <v>1.567002167829556</v>
      </c>
      <c r="P49" s="41"/>
      <c r="Q49" s="20"/>
    </row>
    <row r="50" spans="1:17">
      <c r="B50" s="17" t="s">
        <v>87</v>
      </c>
    </row>
    <row r="51" spans="1:17">
      <c r="A51" s="42"/>
      <c r="B51" s="17" t="s">
        <v>70</v>
      </c>
    </row>
    <row r="52" spans="1:17">
      <c r="A52" s="42"/>
      <c r="B52" s="17" t="s">
        <v>390</v>
      </c>
    </row>
  </sheetData>
  <phoneticPr fontId="3" type="noConversion"/>
  <pageMargins left="0.7" right="0.7" top="0.75" bottom="0.75" header="0.3" footer="0.3"/>
  <pageSetup orientation="portrait" horizontalDpi="1200" verticalDpi="1200"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53"/>
  <sheetViews>
    <sheetView showGridLines="0" topLeftCell="A29" zoomScale="75" zoomScaleNormal="75" workbookViewId="0">
      <selection activeCell="B54" sqref="B54"/>
    </sheetView>
  </sheetViews>
  <sheetFormatPr baseColWidth="10" defaultRowHeight="18"/>
  <cols>
    <col min="1" max="1" width="11.42578125" style="1"/>
    <col min="2" max="2" width="18.7109375" style="1" customWidth="1"/>
    <col min="3" max="3" width="14.85546875" style="1" customWidth="1"/>
    <col min="4" max="4" width="14.28515625" style="1" bestFit="1" customWidth="1"/>
    <col min="5" max="5" width="13.5703125" style="1" bestFit="1" customWidth="1"/>
    <col min="6" max="6" width="14.28515625" style="1" bestFit="1" customWidth="1"/>
    <col min="7" max="7" width="14.7109375" style="1" bestFit="1" customWidth="1"/>
    <col min="8" max="8" width="14.85546875" style="1" bestFit="1" customWidth="1"/>
    <col min="9" max="9" width="14.5703125" style="1" bestFit="1" customWidth="1"/>
    <col min="10" max="10" width="14.140625" style="1" bestFit="1" customWidth="1"/>
    <col min="11" max="16384" width="11.42578125" style="1"/>
  </cols>
  <sheetData>
    <row r="7" spans="2:10">
      <c r="B7" s="302" t="s">
        <v>99</v>
      </c>
      <c r="C7" s="302"/>
      <c r="D7" s="302"/>
      <c r="E7" s="302"/>
      <c r="F7" s="302"/>
      <c r="G7" s="302"/>
      <c r="H7" s="302"/>
      <c r="I7" s="302"/>
      <c r="J7" s="302"/>
    </row>
    <row r="8" spans="2:10">
      <c r="B8" s="46" t="s">
        <v>29</v>
      </c>
      <c r="C8" s="47" t="s">
        <v>24</v>
      </c>
      <c r="D8" s="47" t="s">
        <v>25</v>
      </c>
      <c r="E8" s="47" t="s">
        <v>26</v>
      </c>
      <c r="F8" s="47" t="s">
        <v>68</v>
      </c>
      <c r="G8" s="47" t="s">
        <v>69</v>
      </c>
      <c r="H8" s="47" t="s">
        <v>28</v>
      </c>
      <c r="I8" s="47" t="s">
        <v>81</v>
      </c>
      <c r="J8" s="47" t="s">
        <v>90</v>
      </c>
    </row>
    <row r="9" spans="2:10">
      <c r="B9" s="24" t="s">
        <v>30</v>
      </c>
      <c r="C9" s="195">
        <v>408662</v>
      </c>
      <c r="D9" s="195">
        <v>426205</v>
      </c>
      <c r="E9" s="195">
        <v>445392</v>
      </c>
      <c r="F9" s="195">
        <v>462974</v>
      </c>
      <c r="G9" s="195">
        <v>479921</v>
      </c>
      <c r="H9" s="195">
        <v>495582</v>
      </c>
      <c r="I9" s="195">
        <v>509879</v>
      </c>
      <c r="J9" s="195">
        <v>521050</v>
      </c>
    </row>
    <row r="10" spans="2:10">
      <c r="B10" s="24" t="s">
        <v>31</v>
      </c>
      <c r="C10" s="195">
        <v>33893</v>
      </c>
      <c r="D10" s="195">
        <v>36290</v>
      </c>
      <c r="E10" s="195">
        <v>38236</v>
      </c>
      <c r="F10" s="195">
        <v>39854</v>
      </c>
      <c r="G10" s="195">
        <v>41274</v>
      </c>
      <c r="H10" s="195">
        <v>42382</v>
      </c>
      <c r="I10" s="195">
        <v>43301</v>
      </c>
      <c r="J10" s="195">
        <v>44466</v>
      </c>
    </row>
    <row r="11" spans="2:10">
      <c r="B11" s="24" t="s">
        <v>32</v>
      </c>
      <c r="C11" s="195">
        <v>176852</v>
      </c>
      <c r="D11" s="195">
        <v>192323</v>
      </c>
      <c r="E11" s="195">
        <v>209926</v>
      </c>
      <c r="F11" s="195">
        <v>228279</v>
      </c>
      <c r="G11" s="195">
        <v>247722</v>
      </c>
      <c r="H11" s="195">
        <v>266329</v>
      </c>
      <c r="I11" s="195">
        <v>282714</v>
      </c>
      <c r="J11" s="195">
        <v>296578</v>
      </c>
    </row>
    <row r="12" spans="2:10">
      <c r="B12" s="24" t="s">
        <v>33</v>
      </c>
      <c r="C12" s="195">
        <v>52512</v>
      </c>
      <c r="D12" s="195">
        <v>55761</v>
      </c>
      <c r="E12" s="195">
        <v>59199</v>
      </c>
      <c r="F12" s="195">
        <v>62827</v>
      </c>
      <c r="G12" s="195">
        <v>66308</v>
      </c>
      <c r="H12" s="195">
        <v>69835</v>
      </c>
      <c r="I12" s="195">
        <v>73134</v>
      </c>
      <c r="J12" s="195">
        <v>75996</v>
      </c>
    </row>
    <row r="13" spans="2:10">
      <c r="B13" s="24" t="s">
        <v>34</v>
      </c>
      <c r="C13" s="195">
        <v>76547</v>
      </c>
      <c r="D13" s="195">
        <v>81109</v>
      </c>
      <c r="E13" s="195">
        <v>85962</v>
      </c>
      <c r="F13" s="195">
        <v>90864</v>
      </c>
      <c r="G13" s="195">
        <v>95461</v>
      </c>
      <c r="H13" s="195">
        <v>99245</v>
      </c>
      <c r="I13" s="195">
        <v>102586</v>
      </c>
      <c r="J13" s="195">
        <v>105309</v>
      </c>
    </row>
    <row r="14" spans="2:10">
      <c r="B14" s="24" t="s">
        <v>35</v>
      </c>
      <c r="C14" s="195">
        <v>147471</v>
      </c>
      <c r="D14" s="195">
        <v>160697</v>
      </c>
      <c r="E14" s="195">
        <v>170727</v>
      </c>
      <c r="F14" s="195">
        <v>180231</v>
      </c>
      <c r="G14" s="195">
        <v>189895</v>
      </c>
      <c r="H14" s="195">
        <v>199857</v>
      </c>
      <c r="I14" s="195">
        <v>209512</v>
      </c>
      <c r="J14" s="195">
        <v>220037</v>
      </c>
    </row>
    <row r="15" spans="2:10">
      <c r="B15" s="24" t="s">
        <v>36</v>
      </c>
      <c r="C15" s="195">
        <v>250460</v>
      </c>
      <c r="D15" s="195">
        <v>262130</v>
      </c>
      <c r="E15" s="195">
        <v>273511</v>
      </c>
      <c r="F15" s="195">
        <v>283977</v>
      </c>
      <c r="G15" s="195">
        <v>294263</v>
      </c>
      <c r="H15" s="195">
        <v>304505</v>
      </c>
      <c r="I15" s="195">
        <v>313333</v>
      </c>
      <c r="J15" s="195">
        <v>321474</v>
      </c>
    </row>
    <row r="16" spans="2:10">
      <c r="B16" s="24" t="s">
        <v>37</v>
      </c>
      <c r="C16" s="195">
        <v>21945</v>
      </c>
      <c r="D16" s="195">
        <v>24354</v>
      </c>
      <c r="E16" s="195">
        <v>26617</v>
      </c>
      <c r="F16" s="195">
        <v>29214</v>
      </c>
      <c r="G16" s="195">
        <v>32121</v>
      </c>
      <c r="H16" s="195">
        <v>35163</v>
      </c>
      <c r="I16" s="195">
        <v>37945</v>
      </c>
      <c r="J16" s="195">
        <v>41277</v>
      </c>
    </row>
    <row r="17" spans="2:10">
      <c r="B17" s="24" t="s">
        <v>38</v>
      </c>
      <c r="C17" s="195">
        <v>588862</v>
      </c>
      <c r="D17" s="195">
        <v>677365</v>
      </c>
      <c r="E17" s="195">
        <v>785031</v>
      </c>
      <c r="F17" s="195">
        <v>909964</v>
      </c>
      <c r="G17" s="195">
        <v>1052233</v>
      </c>
      <c r="H17" s="195">
        <v>1199565</v>
      </c>
      <c r="I17" s="195">
        <v>1354099</v>
      </c>
      <c r="J17" s="195">
        <v>1524299</v>
      </c>
    </row>
    <row r="18" spans="2:10">
      <c r="B18" s="24" t="s">
        <v>39</v>
      </c>
      <c r="C18" s="195">
        <v>11226</v>
      </c>
      <c r="D18" s="195">
        <v>13115</v>
      </c>
      <c r="E18" s="195">
        <v>14491</v>
      </c>
      <c r="F18" s="195">
        <v>15638</v>
      </c>
      <c r="G18" s="195">
        <v>16941</v>
      </c>
      <c r="H18" s="195">
        <v>18438</v>
      </c>
      <c r="I18" s="195">
        <v>20097</v>
      </c>
      <c r="J18" s="195">
        <v>22069</v>
      </c>
    </row>
    <row r="19" spans="2:10">
      <c r="B19" s="24" t="s">
        <v>40</v>
      </c>
      <c r="C19" s="195">
        <v>184495</v>
      </c>
      <c r="D19" s="195">
        <v>204168</v>
      </c>
      <c r="E19" s="195">
        <v>221274</v>
      </c>
      <c r="F19" s="195">
        <v>237925</v>
      </c>
      <c r="G19" s="195">
        <v>253911</v>
      </c>
      <c r="H19" s="195">
        <v>267069</v>
      </c>
      <c r="I19" s="195">
        <v>276550</v>
      </c>
      <c r="J19" s="195">
        <v>285833</v>
      </c>
    </row>
    <row r="20" spans="2:10">
      <c r="B20" s="24" t="s">
        <v>41</v>
      </c>
      <c r="C20" s="195">
        <v>53715</v>
      </c>
      <c r="D20" s="195">
        <v>58206</v>
      </c>
      <c r="E20" s="195">
        <v>63268</v>
      </c>
      <c r="F20" s="195">
        <v>68988</v>
      </c>
      <c r="G20" s="195">
        <v>74755</v>
      </c>
      <c r="H20" s="195">
        <v>80394</v>
      </c>
      <c r="I20" s="195">
        <v>85312</v>
      </c>
      <c r="J20" s="195">
        <v>89773</v>
      </c>
    </row>
    <row r="21" spans="2:10">
      <c r="B21" s="24" t="s">
        <v>42</v>
      </c>
      <c r="C21" s="195">
        <v>13542</v>
      </c>
      <c r="D21" s="195">
        <v>14120</v>
      </c>
      <c r="E21" s="195">
        <v>14465</v>
      </c>
      <c r="F21" s="195">
        <v>15171</v>
      </c>
      <c r="G21" s="195">
        <v>15815</v>
      </c>
      <c r="H21" s="195">
        <v>16408</v>
      </c>
      <c r="I21" s="195">
        <v>17109</v>
      </c>
      <c r="J21" s="195">
        <v>17795</v>
      </c>
    </row>
    <row r="22" spans="2:10">
      <c r="B22" s="24" t="s">
        <v>43</v>
      </c>
      <c r="C22" s="195">
        <v>15219</v>
      </c>
      <c r="D22" s="195">
        <v>16314</v>
      </c>
      <c r="E22" s="195">
        <v>17079</v>
      </c>
      <c r="F22" s="195">
        <v>17740</v>
      </c>
      <c r="G22" s="195">
        <v>18470</v>
      </c>
      <c r="H22" s="195">
        <v>18836</v>
      </c>
      <c r="I22" s="195">
        <v>18926</v>
      </c>
      <c r="J22" s="195">
        <v>19054</v>
      </c>
    </row>
    <row r="23" spans="2:10">
      <c r="B23" s="24" t="s">
        <v>44</v>
      </c>
      <c r="C23" s="195">
        <v>203635</v>
      </c>
      <c r="D23" s="195">
        <v>219268</v>
      </c>
      <c r="E23" s="195">
        <v>234118</v>
      </c>
      <c r="F23" s="195">
        <v>247252</v>
      </c>
      <c r="G23" s="195">
        <v>258592</v>
      </c>
      <c r="H23" s="195">
        <v>267357</v>
      </c>
      <c r="I23" s="195">
        <v>273625</v>
      </c>
      <c r="J23" s="195">
        <v>279201</v>
      </c>
    </row>
    <row r="24" spans="2:10">
      <c r="B24" s="24" t="s">
        <v>45</v>
      </c>
      <c r="C24" s="195">
        <v>1558265</v>
      </c>
      <c r="D24" s="195">
        <v>1613260</v>
      </c>
      <c r="E24" s="195">
        <v>1671026</v>
      </c>
      <c r="F24" s="195">
        <v>1729581</v>
      </c>
      <c r="G24" s="195">
        <v>1781998</v>
      </c>
      <c r="H24" s="195">
        <v>1828822</v>
      </c>
      <c r="I24" s="195">
        <v>1869956</v>
      </c>
      <c r="J24" s="195">
        <v>1901870</v>
      </c>
    </row>
    <row r="25" spans="2:10">
      <c r="B25" s="24" t="s">
        <v>46</v>
      </c>
      <c r="C25" s="195">
        <v>5871</v>
      </c>
      <c r="D25" s="195">
        <v>6381</v>
      </c>
      <c r="E25" s="195">
        <v>7026</v>
      </c>
      <c r="F25" s="195">
        <v>7654</v>
      </c>
      <c r="G25" s="195">
        <v>8076</v>
      </c>
      <c r="H25" s="195">
        <v>8608</v>
      </c>
      <c r="I25" s="195">
        <v>9024</v>
      </c>
      <c r="J25" s="195">
        <v>9321</v>
      </c>
    </row>
    <row r="26" spans="2:10">
      <c r="B26" s="24" t="s">
        <v>47</v>
      </c>
      <c r="C26" s="195">
        <v>47041</v>
      </c>
      <c r="D26" s="195">
        <v>49054</v>
      </c>
      <c r="E26" s="195">
        <v>51324</v>
      </c>
      <c r="F26" s="195">
        <v>54176</v>
      </c>
      <c r="G26" s="195">
        <v>57129</v>
      </c>
      <c r="H26" s="195">
        <v>60008</v>
      </c>
      <c r="I26" s="195">
        <v>62440</v>
      </c>
      <c r="J26" s="195">
        <v>64536</v>
      </c>
    </row>
    <row r="27" spans="2:10">
      <c r="B27" s="24" t="s">
        <v>48</v>
      </c>
      <c r="C27" s="195">
        <v>294210</v>
      </c>
      <c r="D27" s="195">
        <v>305216</v>
      </c>
      <c r="E27" s="195">
        <v>314897</v>
      </c>
      <c r="F27" s="195">
        <v>323367</v>
      </c>
      <c r="G27" s="195">
        <v>332404</v>
      </c>
      <c r="H27" s="195">
        <v>341609</v>
      </c>
      <c r="I27" s="195">
        <v>349110</v>
      </c>
      <c r="J27" s="195">
        <v>353223</v>
      </c>
    </row>
    <row r="28" spans="2:10">
      <c r="B28" s="24" t="s">
        <v>49</v>
      </c>
      <c r="C28" s="195">
        <v>47646</v>
      </c>
      <c r="D28" s="195">
        <v>48785</v>
      </c>
      <c r="E28" s="195">
        <v>49535</v>
      </c>
      <c r="F28" s="195">
        <v>49796</v>
      </c>
      <c r="G28" s="195">
        <v>49912</v>
      </c>
      <c r="H28" s="195">
        <v>50154</v>
      </c>
      <c r="I28" s="195">
        <v>49933</v>
      </c>
      <c r="J28" s="195">
        <v>50026</v>
      </c>
    </row>
    <row r="29" spans="2:10">
      <c r="B29" s="24" t="s">
        <v>50</v>
      </c>
      <c r="C29" s="195">
        <v>26323</v>
      </c>
      <c r="D29" s="195">
        <v>27395</v>
      </c>
      <c r="E29" s="195">
        <v>28217</v>
      </c>
      <c r="F29" s="195">
        <v>29573</v>
      </c>
      <c r="G29" s="195">
        <v>31303</v>
      </c>
      <c r="H29" s="195">
        <v>32696</v>
      </c>
      <c r="I29" s="195">
        <v>33674</v>
      </c>
      <c r="J29" s="195">
        <v>34664</v>
      </c>
    </row>
    <row r="30" spans="2:10">
      <c r="B30" s="24" t="s">
        <v>51</v>
      </c>
      <c r="C30" s="195">
        <v>192505</v>
      </c>
      <c r="D30" s="195">
        <v>208168</v>
      </c>
      <c r="E30" s="195">
        <v>224083</v>
      </c>
      <c r="F30" s="195">
        <v>242953</v>
      </c>
      <c r="G30" s="195">
        <v>261044</v>
      </c>
      <c r="H30" s="195">
        <v>279227</v>
      </c>
      <c r="I30" s="195">
        <v>297424</v>
      </c>
      <c r="J30" s="195">
        <v>315016</v>
      </c>
    </row>
    <row r="31" spans="2:10">
      <c r="B31" s="24" t="s">
        <v>82</v>
      </c>
      <c r="C31" s="195">
        <v>4439</v>
      </c>
      <c r="D31" s="195">
        <v>5131</v>
      </c>
      <c r="E31" s="195">
        <v>5967</v>
      </c>
      <c r="F31" s="195">
        <v>6749</v>
      </c>
      <c r="G31" s="195">
        <v>7652</v>
      </c>
      <c r="H31" s="195">
        <v>8819</v>
      </c>
      <c r="I31" s="195">
        <v>10073</v>
      </c>
      <c r="J31" s="195">
        <v>11671</v>
      </c>
    </row>
    <row r="32" spans="2:10">
      <c r="B32" s="24" t="s">
        <v>52</v>
      </c>
      <c r="C32" s="195">
        <v>28743</v>
      </c>
      <c r="D32" s="195">
        <v>30960</v>
      </c>
      <c r="E32" s="195">
        <v>32870</v>
      </c>
      <c r="F32" s="195">
        <v>34542</v>
      </c>
      <c r="G32" s="195">
        <v>35446</v>
      </c>
      <c r="H32" s="195">
        <v>36497</v>
      </c>
      <c r="I32" s="195">
        <v>37756</v>
      </c>
      <c r="J32" s="195">
        <v>39242</v>
      </c>
    </row>
    <row r="33" spans="2:10">
      <c r="B33" s="24" t="s">
        <v>53</v>
      </c>
      <c r="C33" s="195">
        <v>55596</v>
      </c>
      <c r="D33" s="195">
        <v>56830</v>
      </c>
      <c r="E33" s="195">
        <v>57976</v>
      </c>
      <c r="F33" s="195">
        <v>59775</v>
      </c>
      <c r="G33" s="195">
        <v>61854</v>
      </c>
      <c r="H33" s="195">
        <v>64352</v>
      </c>
      <c r="I33" s="195">
        <v>66492</v>
      </c>
      <c r="J33" s="195">
        <v>68777</v>
      </c>
    </row>
    <row r="34" spans="2:10">
      <c r="B34" s="24" t="s">
        <v>54</v>
      </c>
      <c r="C34" s="195">
        <v>234978</v>
      </c>
      <c r="D34" s="195">
        <v>245435</v>
      </c>
      <c r="E34" s="195">
        <v>258387</v>
      </c>
      <c r="F34" s="195">
        <v>270673</v>
      </c>
      <c r="G34" s="195">
        <v>283687</v>
      </c>
      <c r="H34" s="195">
        <v>296439</v>
      </c>
      <c r="I34" s="195">
        <v>307002</v>
      </c>
      <c r="J34" s="195">
        <v>314619</v>
      </c>
    </row>
    <row r="35" spans="2:10">
      <c r="B35" s="24" t="s">
        <v>55</v>
      </c>
      <c r="C35" s="195">
        <v>369312</v>
      </c>
      <c r="D35" s="195">
        <v>370413</v>
      </c>
      <c r="E35" s="195">
        <v>372911</v>
      </c>
      <c r="F35" s="195">
        <v>374605</v>
      </c>
      <c r="G35" s="195">
        <v>376821</v>
      </c>
      <c r="H35" s="195">
        <v>379239</v>
      </c>
      <c r="I35" s="195">
        <v>382224</v>
      </c>
      <c r="J35" s="195">
        <v>384403</v>
      </c>
    </row>
    <row r="36" spans="2:10">
      <c r="B36" s="24" t="s">
        <v>83</v>
      </c>
      <c r="C36" s="195">
        <v>2151</v>
      </c>
      <c r="D36" s="195">
        <v>2599</v>
      </c>
      <c r="E36" s="195">
        <v>3134</v>
      </c>
      <c r="F36" s="195">
        <v>3747</v>
      </c>
      <c r="G36" s="195">
        <v>4304</v>
      </c>
      <c r="H36" s="195">
        <v>4810</v>
      </c>
      <c r="I36" s="195">
        <v>5241</v>
      </c>
      <c r="J36" s="195">
        <v>5644</v>
      </c>
    </row>
    <row r="37" spans="2:10">
      <c r="B37" s="25" t="s">
        <v>56</v>
      </c>
      <c r="C37" s="200">
        <v>44695</v>
      </c>
      <c r="D37" s="200">
        <v>47588</v>
      </c>
      <c r="E37" s="200">
        <v>50567</v>
      </c>
      <c r="F37" s="200">
        <v>53960</v>
      </c>
      <c r="G37" s="200">
        <v>57751</v>
      </c>
      <c r="H37" s="200">
        <v>61762</v>
      </c>
      <c r="I37" s="200">
        <v>65931</v>
      </c>
      <c r="J37" s="200">
        <v>70329</v>
      </c>
    </row>
    <row r="38" spans="2:10">
      <c r="B38" s="24" t="s">
        <v>57</v>
      </c>
      <c r="C38" s="195">
        <v>43614</v>
      </c>
      <c r="D38" s="195">
        <v>47102</v>
      </c>
      <c r="E38" s="195">
        <v>50438</v>
      </c>
      <c r="F38" s="195">
        <v>53592</v>
      </c>
      <c r="G38" s="195">
        <v>56536</v>
      </c>
      <c r="H38" s="195">
        <v>59678</v>
      </c>
      <c r="I38" s="195">
        <v>62785</v>
      </c>
      <c r="J38" s="195">
        <v>66187</v>
      </c>
    </row>
    <row r="39" spans="2:10">
      <c r="B39" s="24" t="s">
        <v>58</v>
      </c>
      <c r="C39" s="195">
        <v>32713</v>
      </c>
      <c r="D39" s="195">
        <v>34974</v>
      </c>
      <c r="E39" s="195">
        <v>37230</v>
      </c>
      <c r="F39" s="195">
        <v>39417</v>
      </c>
      <c r="G39" s="195">
        <v>41294</v>
      </c>
      <c r="H39" s="195">
        <v>42976</v>
      </c>
      <c r="I39" s="195">
        <v>44632</v>
      </c>
      <c r="J39" s="195">
        <v>46308</v>
      </c>
    </row>
    <row r="40" spans="2:10">
      <c r="B40" s="24" t="s">
        <v>59</v>
      </c>
      <c r="C40" s="195">
        <v>137707</v>
      </c>
      <c r="D40" s="195">
        <v>147041</v>
      </c>
      <c r="E40" s="195">
        <v>156734</v>
      </c>
      <c r="F40" s="195">
        <v>164957</v>
      </c>
      <c r="G40" s="195">
        <v>172262</v>
      </c>
      <c r="H40" s="195">
        <v>179547</v>
      </c>
      <c r="I40" s="195">
        <v>184666</v>
      </c>
      <c r="J40" s="195">
        <v>189112</v>
      </c>
    </row>
    <row r="41" spans="2:10">
      <c r="B41" s="24" t="s">
        <v>60</v>
      </c>
      <c r="C41" s="195">
        <v>90416</v>
      </c>
      <c r="D41" s="195">
        <v>96555</v>
      </c>
      <c r="E41" s="195">
        <v>101551</v>
      </c>
      <c r="F41" s="195">
        <v>107569</v>
      </c>
      <c r="G41" s="195">
        <v>114844</v>
      </c>
      <c r="H41" s="195">
        <v>122193</v>
      </c>
      <c r="I41" s="195">
        <v>127740</v>
      </c>
      <c r="J41" s="195">
        <v>133526</v>
      </c>
    </row>
    <row r="42" spans="2:10">
      <c r="B42" s="24" t="s">
        <v>61</v>
      </c>
      <c r="C42" s="195">
        <v>41127</v>
      </c>
      <c r="D42" s="195">
        <v>46205</v>
      </c>
      <c r="E42" s="195">
        <v>51438</v>
      </c>
      <c r="F42" s="195">
        <v>56020</v>
      </c>
      <c r="G42" s="195">
        <v>60441</v>
      </c>
      <c r="H42" s="195">
        <v>64358</v>
      </c>
      <c r="I42" s="195">
        <v>67164</v>
      </c>
      <c r="J42" s="195">
        <v>68990</v>
      </c>
    </row>
    <row r="43" spans="2:10">
      <c r="B43" s="24" t="s">
        <v>62</v>
      </c>
      <c r="C43" s="195">
        <v>416934</v>
      </c>
      <c r="D43" s="195">
        <v>432454</v>
      </c>
      <c r="E43" s="195">
        <v>452446</v>
      </c>
      <c r="F43" s="195">
        <v>470947</v>
      </c>
      <c r="G43" s="195">
        <v>490607</v>
      </c>
      <c r="H43" s="195">
        <v>512575</v>
      </c>
      <c r="I43" s="195">
        <v>533014</v>
      </c>
      <c r="J43" s="195">
        <v>551301</v>
      </c>
    </row>
    <row r="44" spans="2:10">
      <c r="B44" s="24" t="s">
        <v>63</v>
      </c>
      <c r="C44" s="195">
        <v>41239</v>
      </c>
      <c r="D44" s="195">
        <v>44065</v>
      </c>
      <c r="E44" s="195">
        <v>46672</v>
      </c>
      <c r="F44" s="195">
        <v>49974</v>
      </c>
      <c r="G44" s="195">
        <v>53240</v>
      </c>
      <c r="H44" s="195">
        <v>56504</v>
      </c>
      <c r="I44" s="195">
        <v>59681</v>
      </c>
      <c r="J44" s="195">
        <v>62677</v>
      </c>
    </row>
    <row r="45" spans="2:10">
      <c r="B45" s="24" t="s">
        <v>64</v>
      </c>
      <c r="C45" s="195">
        <v>133866</v>
      </c>
      <c r="D45" s="195">
        <v>136346</v>
      </c>
      <c r="E45" s="195">
        <v>138327</v>
      </c>
      <c r="F45" s="195">
        <v>140822</v>
      </c>
      <c r="G45" s="195">
        <v>148010</v>
      </c>
      <c r="H45" s="195">
        <v>155049</v>
      </c>
      <c r="I45" s="195">
        <v>164322</v>
      </c>
      <c r="J45" s="195">
        <v>173836</v>
      </c>
    </row>
    <row r="46" spans="2:10">
      <c r="B46" s="24" t="s">
        <v>66</v>
      </c>
      <c r="C46" s="195">
        <v>34190</v>
      </c>
      <c r="D46" s="195">
        <v>38002</v>
      </c>
      <c r="E46" s="195">
        <v>41926</v>
      </c>
      <c r="F46" s="195">
        <v>46354</v>
      </c>
      <c r="G46" s="195">
        <v>50981</v>
      </c>
      <c r="H46" s="195">
        <v>55890</v>
      </c>
      <c r="I46" s="195">
        <v>60090</v>
      </c>
      <c r="J46" s="195">
        <v>64059</v>
      </c>
    </row>
    <row r="47" spans="2:10">
      <c r="B47" s="24" t="s">
        <v>65</v>
      </c>
      <c r="C47" s="195">
        <v>93024</v>
      </c>
      <c r="D47" s="195">
        <v>97786</v>
      </c>
      <c r="E47" s="195">
        <v>103803</v>
      </c>
      <c r="F47" s="195">
        <v>110021</v>
      </c>
      <c r="G47" s="195">
        <v>116409</v>
      </c>
      <c r="H47" s="195">
        <v>123361</v>
      </c>
      <c r="I47" s="195">
        <v>129246</v>
      </c>
      <c r="J47" s="195">
        <v>134210</v>
      </c>
    </row>
    <row r="48" spans="2:10">
      <c r="B48" s="24" t="s">
        <v>84</v>
      </c>
      <c r="C48" s="195">
        <v>100256</v>
      </c>
      <c r="D48" s="195">
        <v>107111</v>
      </c>
      <c r="E48" s="195">
        <v>114402</v>
      </c>
      <c r="F48" s="195">
        <v>121483</v>
      </c>
      <c r="G48" s="195">
        <v>128146</v>
      </c>
      <c r="H48" s="195">
        <v>135069</v>
      </c>
      <c r="I48" s="195">
        <v>141501</v>
      </c>
      <c r="J48" s="195">
        <v>146665</v>
      </c>
    </row>
    <row r="49" spans="2:10">
      <c r="B49" s="24" t="s">
        <v>67</v>
      </c>
      <c r="C49" s="195">
        <v>101368</v>
      </c>
      <c r="D49" s="195">
        <v>108537</v>
      </c>
      <c r="E49" s="195">
        <v>115718</v>
      </c>
      <c r="F49" s="195">
        <v>121459</v>
      </c>
      <c r="G49" s="195">
        <v>127873</v>
      </c>
      <c r="H49" s="195">
        <v>135547</v>
      </c>
      <c r="I49" s="195">
        <v>139300</v>
      </c>
      <c r="J49" s="195">
        <v>142295</v>
      </c>
    </row>
    <row r="50" spans="2:10">
      <c r="B50" s="28" t="s">
        <v>17</v>
      </c>
      <c r="C50" s="201">
        <v>6417265</v>
      </c>
      <c r="D50" s="201">
        <v>6794818</v>
      </c>
      <c r="E50" s="201">
        <v>7197901</v>
      </c>
      <c r="F50" s="201">
        <v>7614664</v>
      </c>
      <c r="G50" s="201">
        <v>8047706</v>
      </c>
      <c r="H50" s="201">
        <v>8476754</v>
      </c>
      <c r="I50" s="201">
        <v>8878543</v>
      </c>
      <c r="J50" s="201">
        <v>9266718</v>
      </c>
    </row>
    <row r="51" spans="2:10">
      <c r="B51" s="17" t="s">
        <v>87</v>
      </c>
    </row>
    <row r="52" spans="2:10">
      <c r="B52" s="17" t="s">
        <v>70</v>
      </c>
    </row>
    <row r="53" spans="2:10">
      <c r="B53" s="17" t="s">
        <v>390</v>
      </c>
    </row>
  </sheetData>
  <mergeCells count="1">
    <mergeCell ref="B7:J7"/>
  </mergeCells>
  <pageMargins left="0.7" right="0.7" top="0.75" bottom="0.75" header="0.3" footer="0.3"/>
  <ignoredErrors>
    <ignoredError sqref="E8:H8" twoDigitTextYear="1"/>
  </ignoredErrors>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52"/>
  <sheetViews>
    <sheetView showGridLines="0" topLeftCell="A37" zoomScale="89" zoomScaleNormal="89" workbookViewId="0">
      <selection activeCell="B53" sqref="B53"/>
    </sheetView>
  </sheetViews>
  <sheetFormatPr baseColWidth="10" defaultRowHeight="18"/>
  <cols>
    <col min="1" max="1" width="11.42578125" style="1"/>
    <col min="2" max="2" width="18.42578125" style="1" customWidth="1"/>
    <col min="3" max="3" width="13.140625" style="1" customWidth="1"/>
    <col min="4" max="4" width="13.85546875" style="1" bestFit="1" customWidth="1"/>
    <col min="5" max="8" width="14" style="1" bestFit="1" customWidth="1"/>
    <col min="9" max="9" width="13.140625" style="1" bestFit="1" customWidth="1"/>
    <col min="10" max="10" width="13.42578125" style="1" bestFit="1" customWidth="1"/>
    <col min="11" max="16384" width="11.42578125" style="1"/>
  </cols>
  <sheetData>
    <row r="7" spans="2:10">
      <c r="B7" s="299" t="s">
        <v>100</v>
      </c>
      <c r="C7" s="299"/>
      <c r="D7" s="299"/>
      <c r="E7" s="299"/>
      <c r="F7" s="299"/>
      <c r="G7" s="299"/>
      <c r="H7" s="299"/>
      <c r="I7" s="299"/>
      <c r="J7" s="299"/>
    </row>
    <row r="8" spans="2:10">
      <c r="B8" s="48" t="s">
        <v>29</v>
      </c>
      <c r="C8" s="48" t="s">
        <v>24</v>
      </c>
      <c r="D8" s="48" t="s">
        <v>25</v>
      </c>
      <c r="E8" s="48" t="s">
        <v>26</v>
      </c>
      <c r="F8" s="48" t="s">
        <v>68</v>
      </c>
      <c r="G8" s="48" t="s">
        <v>69</v>
      </c>
      <c r="H8" s="48" t="s">
        <v>28</v>
      </c>
      <c r="I8" s="48" t="s">
        <v>85</v>
      </c>
      <c r="J8" s="48" t="s">
        <v>91</v>
      </c>
    </row>
    <row r="9" spans="2:10">
      <c r="B9" s="24" t="s">
        <v>30</v>
      </c>
      <c r="C9" s="198">
        <v>12595873</v>
      </c>
      <c r="D9" s="198">
        <v>12287027</v>
      </c>
      <c r="E9" s="198">
        <v>11763109</v>
      </c>
      <c r="F9" s="198">
        <v>11763109</v>
      </c>
      <c r="G9" s="198">
        <v>11081690</v>
      </c>
      <c r="H9" s="198">
        <v>10014040</v>
      </c>
      <c r="I9" s="198">
        <v>8688091</v>
      </c>
      <c r="J9" s="198">
        <v>7062731</v>
      </c>
    </row>
    <row r="10" spans="2:10">
      <c r="B10" s="24" t="s">
        <v>31</v>
      </c>
      <c r="C10" s="198">
        <v>698920</v>
      </c>
      <c r="D10" s="198">
        <v>706975</v>
      </c>
      <c r="E10" s="198">
        <v>679817</v>
      </c>
      <c r="F10" s="198">
        <v>679817</v>
      </c>
      <c r="G10" s="198">
        <v>635467</v>
      </c>
      <c r="H10" s="198">
        <v>581222</v>
      </c>
      <c r="I10" s="198">
        <v>510849</v>
      </c>
      <c r="J10" s="198">
        <v>409917</v>
      </c>
    </row>
    <row r="11" spans="2:10">
      <c r="B11" s="24" t="s">
        <v>32</v>
      </c>
      <c r="C11" s="198">
        <v>5463014</v>
      </c>
      <c r="D11" s="198">
        <v>5537114</v>
      </c>
      <c r="E11" s="198">
        <v>5520852</v>
      </c>
      <c r="F11" s="198">
        <v>5520852</v>
      </c>
      <c r="G11" s="198">
        <v>5401457</v>
      </c>
      <c r="H11" s="198">
        <v>5081504</v>
      </c>
      <c r="I11" s="198">
        <v>4581286</v>
      </c>
      <c r="J11" s="198">
        <v>3845986</v>
      </c>
    </row>
    <row r="12" spans="2:10">
      <c r="B12" s="24" t="s">
        <v>33</v>
      </c>
      <c r="C12" s="198">
        <v>1657019</v>
      </c>
      <c r="D12" s="198">
        <v>1671052</v>
      </c>
      <c r="E12" s="198">
        <v>1652174</v>
      </c>
      <c r="F12" s="198">
        <v>1652174</v>
      </c>
      <c r="G12" s="198">
        <v>1592842</v>
      </c>
      <c r="H12" s="198">
        <v>1453029</v>
      </c>
      <c r="I12" s="198">
        <v>1288518</v>
      </c>
      <c r="J12" s="198">
        <v>1056457</v>
      </c>
    </row>
    <row r="13" spans="2:10">
      <c r="B13" s="24" t="s">
        <v>34</v>
      </c>
      <c r="C13" s="198">
        <v>2593562</v>
      </c>
      <c r="D13" s="198">
        <v>2557612</v>
      </c>
      <c r="E13" s="198">
        <v>2490185</v>
      </c>
      <c r="F13" s="198">
        <v>2490185</v>
      </c>
      <c r="G13" s="198">
        <v>2365423</v>
      </c>
      <c r="H13" s="198">
        <v>2157376</v>
      </c>
      <c r="I13" s="198">
        <v>1889899</v>
      </c>
      <c r="J13" s="198">
        <v>1562878</v>
      </c>
    </row>
    <row r="14" spans="2:10">
      <c r="B14" s="24" t="s">
        <v>35</v>
      </c>
      <c r="C14" s="198">
        <v>2397849</v>
      </c>
      <c r="D14" s="198">
        <v>2411534</v>
      </c>
      <c r="E14" s="198">
        <v>2362908</v>
      </c>
      <c r="F14" s="198">
        <v>2362908</v>
      </c>
      <c r="G14" s="198">
        <v>2271560</v>
      </c>
      <c r="H14" s="198">
        <v>2143159</v>
      </c>
      <c r="I14" s="198">
        <v>1953733</v>
      </c>
      <c r="J14" s="198">
        <v>1656937</v>
      </c>
    </row>
    <row r="15" spans="2:10">
      <c r="B15" s="24" t="s">
        <v>36</v>
      </c>
      <c r="C15" s="198">
        <v>7978803</v>
      </c>
      <c r="D15" s="198">
        <v>7734719</v>
      </c>
      <c r="E15" s="198">
        <v>7337639</v>
      </c>
      <c r="F15" s="198">
        <v>7337639</v>
      </c>
      <c r="G15" s="198">
        <v>6790326</v>
      </c>
      <c r="H15" s="198">
        <v>6088465</v>
      </c>
      <c r="I15" s="198">
        <v>5221919</v>
      </c>
      <c r="J15" s="198">
        <v>4227769</v>
      </c>
    </row>
    <row r="16" spans="2:10">
      <c r="B16" s="24" t="s">
        <v>37</v>
      </c>
      <c r="C16" s="198">
        <v>478665</v>
      </c>
      <c r="D16" s="198">
        <v>504860</v>
      </c>
      <c r="E16" s="198">
        <v>524325</v>
      </c>
      <c r="F16" s="198">
        <v>524325</v>
      </c>
      <c r="G16" s="198">
        <v>537633</v>
      </c>
      <c r="H16" s="198">
        <v>526295</v>
      </c>
      <c r="I16" s="198">
        <v>503431</v>
      </c>
      <c r="J16" s="198">
        <v>437970</v>
      </c>
    </row>
    <row r="17" spans="2:10">
      <c r="B17" s="24" t="s">
        <v>38</v>
      </c>
      <c r="C17" s="198">
        <v>12639844</v>
      </c>
      <c r="D17" s="198">
        <v>13954330</v>
      </c>
      <c r="E17" s="198">
        <v>15107658</v>
      </c>
      <c r="F17" s="198">
        <v>15107658</v>
      </c>
      <c r="G17" s="198">
        <v>16027416</v>
      </c>
      <c r="H17" s="198">
        <v>16464806</v>
      </c>
      <c r="I17" s="198">
        <v>16018209</v>
      </c>
      <c r="J17" s="198">
        <v>14550978</v>
      </c>
    </row>
    <row r="18" spans="2:10">
      <c r="B18" s="24" t="s">
        <v>39</v>
      </c>
      <c r="C18" s="198">
        <v>206924</v>
      </c>
      <c r="D18" s="198">
        <v>248240</v>
      </c>
      <c r="E18" s="198">
        <v>262476</v>
      </c>
      <c r="F18" s="198">
        <v>262476</v>
      </c>
      <c r="G18" s="198">
        <v>274206</v>
      </c>
      <c r="H18" s="198">
        <v>281575</v>
      </c>
      <c r="I18" s="198">
        <v>271377</v>
      </c>
      <c r="J18" s="198">
        <v>226303</v>
      </c>
    </row>
    <row r="19" spans="2:10">
      <c r="B19" s="24" t="s">
        <v>40</v>
      </c>
      <c r="C19" s="198">
        <v>3735503</v>
      </c>
      <c r="D19" s="198">
        <v>3876489</v>
      </c>
      <c r="E19" s="198">
        <v>3906537</v>
      </c>
      <c r="F19" s="198">
        <v>3906537</v>
      </c>
      <c r="G19" s="198">
        <v>3840650</v>
      </c>
      <c r="H19" s="198">
        <v>3623879</v>
      </c>
      <c r="I19" s="198">
        <v>3251230</v>
      </c>
      <c r="J19" s="198">
        <v>2712446</v>
      </c>
    </row>
    <row r="20" spans="2:10">
      <c r="B20" s="24" t="s">
        <v>41</v>
      </c>
      <c r="C20" s="198">
        <v>2067591</v>
      </c>
      <c r="D20" s="198">
        <v>2087272</v>
      </c>
      <c r="E20" s="198">
        <v>2070593</v>
      </c>
      <c r="F20" s="198">
        <v>2070593</v>
      </c>
      <c r="G20" s="198">
        <v>2032976</v>
      </c>
      <c r="H20" s="198">
        <v>1917536</v>
      </c>
      <c r="I20" s="198">
        <v>1716651</v>
      </c>
      <c r="J20" s="198">
        <v>1414854</v>
      </c>
    </row>
    <row r="21" spans="2:10">
      <c r="B21" s="24" t="s">
        <v>42</v>
      </c>
      <c r="C21" s="198">
        <v>218549</v>
      </c>
      <c r="D21" s="198">
        <v>226321</v>
      </c>
      <c r="E21" s="198">
        <v>219626</v>
      </c>
      <c r="F21" s="198">
        <v>219626</v>
      </c>
      <c r="G21" s="198">
        <v>215460</v>
      </c>
      <c r="H21" s="198">
        <v>207241</v>
      </c>
      <c r="I21" s="198">
        <v>196994</v>
      </c>
      <c r="J21" s="198">
        <v>164531</v>
      </c>
    </row>
    <row r="22" spans="2:10">
      <c r="B22" s="24" t="s">
        <v>43</v>
      </c>
      <c r="C22" s="198">
        <v>296622</v>
      </c>
      <c r="D22" s="198">
        <v>307444</v>
      </c>
      <c r="E22" s="198">
        <v>304267</v>
      </c>
      <c r="F22" s="198">
        <v>304267</v>
      </c>
      <c r="G22" s="198">
        <v>289589</v>
      </c>
      <c r="H22" s="198">
        <v>275453</v>
      </c>
      <c r="I22" s="198">
        <v>251312</v>
      </c>
      <c r="J22" s="198">
        <v>204010</v>
      </c>
    </row>
    <row r="23" spans="2:10">
      <c r="B23" s="24" t="s">
        <v>44</v>
      </c>
      <c r="C23" s="198">
        <v>5418492</v>
      </c>
      <c r="D23" s="198">
        <v>5483590</v>
      </c>
      <c r="E23" s="198">
        <v>5407297</v>
      </c>
      <c r="F23" s="198">
        <v>5407297</v>
      </c>
      <c r="G23" s="198">
        <v>5214256</v>
      </c>
      <c r="H23" s="198">
        <v>4803874</v>
      </c>
      <c r="I23" s="198">
        <v>4215728</v>
      </c>
      <c r="J23" s="198">
        <v>3430855</v>
      </c>
    </row>
    <row r="24" spans="2:10">
      <c r="B24" s="24" t="s">
        <v>45</v>
      </c>
      <c r="C24" s="198">
        <v>53770312</v>
      </c>
      <c r="D24" s="198">
        <v>50927457</v>
      </c>
      <c r="E24" s="198">
        <v>47464961</v>
      </c>
      <c r="F24" s="198">
        <v>47464961</v>
      </c>
      <c r="G24" s="198">
        <v>43407732</v>
      </c>
      <c r="H24" s="198">
        <v>38204307</v>
      </c>
      <c r="I24" s="198">
        <v>32211702</v>
      </c>
      <c r="J24" s="198">
        <v>25594053</v>
      </c>
    </row>
    <row r="25" spans="2:10">
      <c r="B25" s="24" t="s">
        <v>46</v>
      </c>
      <c r="C25" s="198">
        <v>156755</v>
      </c>
      <c r="D25" s="198">
        <v>175002</v>
      </c>
      <c r="E25" s="198">
        <v>190136</v>
      </c>
      <c r="F25" s="198">
        <v>190136</v>
      </c>
      <c r="G25" s="198">
        <v>207663</v>
      </c>
      <c r="H25" s="198">
        <v>209105</v>
      </c>
      <c r="I25" s="198">
        <v>198871</v>
      </c>
      <c r="J25" s="198">
        <v>169688</v>
      </c>
    </row>
    <row r="26" spans="2:10">
      <c r="B26" s="24" t="s">
        <v>47</v>
      </c>
      <c r="C26" s="198">
        <v>1467176</v>
      </c>
      <c r="D26" s="198">
        <v>1432065</v>
      </c>
      <c r="E26" s="198">
        <v>1388326</v>
      </c>
      <c r="F26" s="198">
        <v>1388326</v>
      </c>
      <c r="G26" s="198">
        <v>1338504</v>
      </c>
      <c r="H26" s="198">
        <v>1223029</v>
      </c>
      <c r="I26" s="198">
        <v>1088758</v>
      </c>
      <c r="J26" s="198">
        <v>901572</v>
      </c>
    </row>
    <row r="27" spans="2:10">
      <c r="B27" s="24" t="s">
        <v>48</v>
      </c>
      <c r="C27" s="198">
        <v>8660138</v>
      </c>
      <c r="D27" s="198">
        <v>8388032</v>
      </c>
      <c r="E27" s="198">
        <v>8004733</v>
      </c>
      <c r="F27" s="198">
        <v>8004733</v>
      </c>
      <c r="G27" s="198">
        <v>7454979</v>
      </c>
      <c r="H27" s="198">
        <v>6685316</v>
      </c>
      <c r="I27" s="198">
        <v>5752336</v>
      </c>
      <c r="J27" s="198">
        <v>4667376</v>
      </c>
    </row>
    <row r="28" spans="2:10">
      <c r="B28" s="24" t="s">
        <v>49</v>
      </c>
      <c r="C28" s="198">
        <v>1117323</v>
      </c>
      <c r="D28" s="198">
        <v>1104326</v>
      </c>
      <c r="E28" s="198">
        <v>1065066</v>
      </c>
      <c r="F28" s="198">
        <v>1065066</v>
      </c>
      <c r="G28" s="198">
        <v>1007977</v>
      </c>
      <c r="H28" s="198">
        <v>918019</v>
      </c>
      <c r="I28" s="198">
        <v>813798</v>
      </c>
      <c r="J28" s="198">
        <v>653393</v>
      </c>
    </row>
    <row r="29" spans="2:10">
      <c r="B29" s="24" t="s">
        <v>50</v>
      </c>
      <c r="C29" s="198">
        <v>606971</v>
      </c>
      <c r="D29" s="198">
        <v>600521</v>
      </c>
      <c r="E29" s="198">
        <v>581725</v>
      </c>
      <c r="F29" s="198">
        <v>581725</v>
      </c>
      <c r="G29" s="198">
        <v>560551</v>
      </c>
      <c r="H29" s="198">
        <v>526445</v>
      </c>
      <c r="I29" s="198">
        <v>479093</v>
      </c>
      <c r="J29" s="198">
        <v>396937</v>
      </c>
    </row>
    <row r="30" spans="2:10">
      <c r="B30" s="24" t="s">
        <v>51</v>
      </c>
      <c r="C30" s="198">
        <v>3199552</v>
      </c>
      <c r="D30" s="198">
        <v>3276120</v>
      </c>
      <c r="E30" s="198">
        <v>3309778</v>
      </c>
      <c r="F30" s="198">
        <v>3309778</v>
      </c>
      <c r="G30" s="198">
        <v>3293694</v>
      </c>
      <c r="H30" s="198">
        <v>3173995</v>
      </c>
      <c r="I30" s="198">
        <v>2925618</v>
      </c>
      <c r="J30" s="198">
        <v>2526531</v>
      </c>
    </row>
    <row r="31" spans="2:10">
      <c r="B31" s="24" t="s">
        <v>82</v>
      </c>
      <c r="C31" s="198">
        <v>105769</v>
      </c>
      <c r="D31" s="198">
        <v>113267</v>
      </c>
      <c r="E31" s="198">
        <v>116743</v>
      </c>
      <c r="F31" s="198">
        <v>116743</v>
      </c>
      <c r="G31" s="198">
        <v>118743</v>
      </c>
      <c r="H31" s="198">
        <v>121195</v>
      </c>
      <c r="I31" s="198">
        <v>120514</v>
      </c>
      <c r="J31" s="198">
        <v>109312</v>
      </c>
    </row>
    <row r="32" spans="2:10">
      <c r="B32" s="24" t="s">
        <v>52</v>
      </c>
      <c r="C32" s="198">
        <v>923291</v>
      </c>
      <c r="D32" s="198">
        <v>922649</v>
      </c>
      <c r="E32" s="198">
        <v>908328</v>
      </c>
      <c r="F32" s="198">
        <v>908328</v>
      </c>
      <c r="G32" s="198">
        <v>874790</v>
      </c>
      <c r="H32" s="198">
        <v>794781</v>
      </c>
      <c r="I32" s="198">
        <v>694696</v>
      </c>
      <c r="J32" s="198">
        <v>573626</v>
      </c>
    </row>
    <row r="33" spans="2:10">
      <c r="B33" s="24" t="s">
        <v>53</v>
      </c>
      <c r="C33" s="198">
        <v>1606876</v>
      </c>
      <c r="D33" s="198">
        <v>1549186</v>
      </c>
      <c r="E33" s="198">
        <v>1452290</v>
      </c>
      <c r="F33" s="198">
        <v>1452290</v>
      </c>
      <c r="G33" s="198">
        <v>1360090</v>
      </c>
      <c r="H33" s="198">
        <v>1235639</v>
      </c>
      <c r="I33" s="198">
        <v>1068489</v>
      </c>
      <c r="J33" s="198">
        <v>867517</v>
      </c>
    </row>
    <row r="34" spans="2:10">
      <c r="B34" s="24" t="s">
        <v>54</v>
      </c>
      <c r="C34" s="198">
        <v>6658336</v>
      </c>
      <c r="D34" s="198">
        <v>6519767</v>
      </c>
      <c r="E34" s="198">
        <v>6331913</v>
      </c>
      <c r="F34" s="198">
        <v>6331913</v>
      </c>
      <c r="G34" s="198">
        <v>6014810</v>
      </c>
      <c r="H34" s="198">
        <v>5532021</v>
      </c>
      <c r="I34" s="198">
        <v>4904943</v>
      </c>
      <c r="J34" s="198">
        <v>4064316</v>
      </c>
    </row>
    <row r="35" spans="2:10">
      <c r="B35" s="24" t="s">
        <v>55</v>
      </c>
      <c r="C35" s="198">
        <v>8196783</v>
      </c>
      <c r="D35" s="198">
        <v>7642622</v>
      </c>
      <c r="E35" s="198">
        <v>7072923</v>
      </c>
      <c r="F35" s="198">
        <v>7072923</v>
      </c>
      <c r="G35" s="198">
        <v>6403595</v>
      </c>
      <c r="H35" s="198">
        <v>5656918</v>
      </c>
      <c r="I35" s="198">
        <v>4770951</v>
      </c>
      <c r="J35" s="198">
        <v>3820653</v>
      </c>
    </row>
    <row r="36" spans="2:10">
      <c r="B36" s="24" t="s">
        <v>83</v>
      </c>
      <c r="C36" s="198">
        <v>59944</v>
      </c>
      <c r="D36" s="198">
        <v>67726</v>
      </c>
      <c r="E36" s="198">
        <v>76787</v>
      </c>
      <c r="F36" s="198">
        <v>76787</v>
      </c>
      <c r="G36" s="198">
        <v>82854</v>
      </c>
      <c r="H36" s="198">
        <v>84063</v>
      </c>
      <c r="I36" s="198">
        <v>85668</v>
      </c>
      <c r="J36" s="198">
        <v>81837</v>
      </c>
    </row>
    <row r="37" spans="2:10">
      <c r="B37" s="25" t="s">
        <v>56</v>
      </c>
      <c r="C37" s="199">
        <v>800076</v>
      </c>
      <c r="D37" s="199">
        <v>812540</v>
      </c>
      <c r="E37" s="199">
        <v>800116</v>
      </c>
      <c r="F37" s="199">
        <v>800116</v>
      </c>
      <c r="G37" s="199">
        <v>770370</v>
      </c>
      <c r="H37" s="199">
        <v>735059</v>
      </c>
      <c r="I37" s="199">
        <v>662795</v>
      </c>
      <c r="J37" s="199">
        <v>548459</v>
      </c>
    </row>
    <row r="38" spans="2:10">
      <c r="B38" s="24" t="s">
        <v>57</v>
      </c>
      <c r="C38" s="198">
        <v>1369444</v>
      </c>
      <c r="D38" s="198">
        <v>1389387</v>
      </c>
      <c r="E38" s="198">
        <v>1375565</v>
      </c>
      <c r="F38" s="198">
        <v>1375565</v>
      </c>
      <c r="G38" s="198">
        <v>1329077</v>
      </c>
      <c r="H38" s="198">
        <v>1233485</v>
      </c>
      <c r="I38" s="198">
        <v>1085726</v>
      </c>
      <c r="J38" s="198">
        <v>886059</v>
      </c>
    </row>
    <row r="39" spans="2:10">
      <c r="B39" s="24" t="s">
        <v>58</v>
      </c>
      <c r="C39" s="198">
        <v>917784</v>
      </c>
      <c r="D39" s="198">
        <v>937417</v>
      </c>
      <c r="E39" s="198">
        <v>923516</v>
      </c>
      <c r="F39" s="198">
        <v>923516</v>
      </c>
      <c r="G39" s="198">
        <v>880143</v>
      </c>
      <c r="H39" s="198">
        <v>799568</v>
      </c>
      <c r="I39" s="198">
        <v>703856</v>
      </c>
      <c r="J39" s="198">
        <v>561071</v>
      </c>
    </row>
    <row r="40" spans="2:10">
      <c r="B40" s="24" t="s">
        <v>59</v>
      </c>
      <c r="C40" s="198">
        <v>5304439</v>
      </c>
      <c r="D40" s="198">
        <v>5241415</v>
      </c>
      <c r="E40" s="198">
        <v>5097841</v>
      </c>
      <c r="F40" s="198">
        <v>5097841</v>
      </c>
      <c r="G40" s="198">
        <v>4788123</v>
      </c>
      <c r="H40" s="198">
        <v>4283246</v>
      </c>
      <c r="I40" s="198">
        <v>3714379</v>
      </c>
      <c r="J40" s="198">
        <v>2990813</v>
      </c>
    </row>
    <row r="41" spans="2:10">
      <c r="B41" s="24" t="s">
        <v>60</v>
      </c>
      <c r="C41" s="198">
        <v>1445462</v>
      </c>
      <c r="D41" s="198">
        <v>1458067</v>
      </c>
      <c r="E41" s="198">
        <v>1464573</v>
      </c>
      <c r="F41" s="198">
        <v>1464573</v>
      </c>
      <c r="G41" s="198">
        <v>1457560</v>
      </c>
      <c r="H41" s="198">
        <v>1406081</v>
      </c>
      <c r="I41" s="198">
        <v>1313697</v>
      </c>
      <c r="J41" s="198">
        <v>1131542</v>
      </c>
    </row>
    <row r="42" spans="2:10">
      <c r="B42" s="24" t="s">
        <v>61</v>
      </c>
      <c r="C42" s="198">
        <v>1068558</v>
      </c>
      <c r="D42" s="198">
        <v>1114703</v>
      </c>
      <c r="E42" s="198">
        <v>1137925</v>
      </c>
      <c r="F42" s="198">
        <v>1137925</v>
      </c>
      <c r="G42" s="198">
        <v>1123084</v>
      </c>
      <c r="H42" s="198">
        <v>1070236</v>
      </c>
      <c r="I42" s="198">
        <v>968455</v>
      </c>
      <c r="J42" s="198">
        <v>807257</v>
      </c>
    </row>
    <row r="43" spans="2:10">
      <c r="B43" s="24" t="s">
        <v>62</v>
      </c>
      <c r="C43" s="198">
        <v>14149662</v>
      </c>
      <c r="D43" s="198">
        <v>13579561</v>
      </c>
      <c r="E43" s="198">
        <v>12959121</v>
      </c>
      <c r="F43" s="198">
        <v>12959121</v>
      </c>
      <c r="G43" s="198">
        <v>12111055</v>
      </c>
      <c r="H43" s="198">
        <v>10904366</v>
      </c>
      <c r="I43" s="198">
        <v>9484928</v>
      </c>
      <c r="J43" s="198">
        <v>7763340</v>
      </c>
    </row>
    <row r="44" spans="2:10">
      <c r="B44" s="24" t="s">
        <v>63</v>
      </c>
      <c r="C44" s="198">
        <v>874727</v>
      </c>
      <c r="D44" s="198">
        <v>898954</v>
      </c>
      <c r="E44" s="198">
        <v>901841</v>
      </c>
      <c r="F44" s="198">
        <v>901841</v>
      </c>
      <c r="G44" s="198">
        <v>891190</v>
      </c>
      <c r="H44" s="198">
        <v>833257</v>
      </c>
      <c r="I44" s="198">
        <v>756144</v>
      </c>
      <c r="J44" s="198">
        <v>634370</v>
      </c>
    </row>
    <row r="45" spans="2:10">
      <c r="B45" s="24" t="s">
        <v>64</v>
      </c>
      <c r="C45" s="198">
        <v>1467536</v>
      </c>
      <c r="D45" s="198">
        <v>1455232</v>
      </c>
      <c r="E45" s="198">
        <v>1425633</v>
      </c>
      <c r="F45" s="198">
        <v>1425633</v>
      </c>
      <c r="G45" s="198">
        <v>1411108</v>
      </c>
      <c r="H45" s="198">
        <v>1363513</v>
      </c>
      <c r="I45" s="198">
        <v>1277337</v>
      </c>
      <c r="J45" s="198">
        <v>1104744</v>
      </c>
    </row>
    <row r="46" spans="2:10">
      <c r="B46" s="24" t="s">
        <v>65</v>
      </c>
      <c r="C46" s="198">
        <v>3157402</v>
      </c>
      <c r="D46" s="198">
        <v>3105094</v>
      </c>
      <c r="E46" s="198">
        <v>3020137</v>
      </c>
      <c r="F46" s="198">
        <v>3020137</v>
      </c>
      <c r="G46" s="198">
        <v>2867285</v>
      </c>
      <c r="H46" s="198">
        <v>2627353</v>
      </c>
      <c r="I46" s="198">
        <v>2347771</v>
      </c>
      <c r="J46" s="198">
        <v>1928008</v>
      </c>
    </row>
    <row r="47" spans="2:10">
      <c r="B47" s="24" t="s">
        <v>66</v>
      </c>
      <c r="C47" s="198">
        <v>763727</v>
      </c>
      <c r="D47" s="198">
        <v>809475</v>
      </c>
      <c r="E47" s="198">
        <v>826432</v>
      </c>
      <c r="F47" s="198">
        <v>826432</v>
      </c>
      <c r="G47" s="198">
        <v>842039</v>
      </c>
      <c r="H47" s="198">
        <v>811113</v>
      </c>
      <c r="I47" s="198">
        <v>761276</v>
      </c>
      <c r="J47" s="198">
        <v>650063</v>
      </c>
    </row>
    <row r="48" spans="2:10">
      <c r="B48" s="24" t="s">
        <v>84</v>
      </c>
      <c r="C48" s="198">
        <v>4023228</v>
      </c>
      <c r="D48" s="198">
        <v>4032017</v>
      </c>
      <c r="E48" s="198">
        <v>3931002</v>
      </c>
      <c r="F48" s="198">
        <v>3931002</v>
      </c>
      <c r="G48" s="198">
        <v>3771606</v>
      </c>
      <c r="H48" s="198">
        <v>3474374</v>
      </c>
      <c r="I48" s="198">
        <v>3055817</v>
      </c>
      <c r="J48" s="198">
        <v>2494230</v>
      </c>
    </row>
    <row r="49" spans="2:10">
      <c r="B49" s="39" t="s">
        <v>67</v>
      </c>
      <c r="C49" s="210">
        <v>1484521</v>
      </c>
      <c r="D49" s="210">
        <v>1442954</v>
      </c>
      <c r="E49" s="210">
        <v>1389967</v>
      </c>
      <c r="F49" s="210">
        <v>1389967</v>
      </c>
      <c r="G49" s="210">
        <v>1303542</v>
      </c>
      <c r="H49" s="210">
        <v>1225015</v>
      </c>
      <c r="I49" s="210">
        <v>1106539</v>
      </c>
      <c r="J49" s="210">
        <v>922083</v>
      </c>
    </row>
    <row r="50" spans="2:10">
      <c r="B50" s="17" t="s">
        <v>87</v>
      </c>
    </row>
    <row r="51" spans="2:10" ht="14.45" customHeight="1">
      <c r="B51" s="17" t="s">
        <v>70</v>
      </c>
    </row>
    <row r="52" spans="2:10">
      <c r="B52" s="17" t="s">
        <v>392</v>
      </c>
    </row>
  </sheetData>
  <mergeCells count="1">
    <mergeCell ref="B7:J7"/>
  </mergeCells>
  <pageMargins left="0.7" right="0.7" top="0.75" bottom="0.75" header="0.3" footer="0.3"/>
  <ignoredErrors>
    <ignoredError sqref="E8:H8" twoDigitTextYear="1"/>
  </ignoredError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52"/>
  <sheetViews>
    <sheetView showGridLines="0" zoomScale="64" zoomScaleNormal="64" workbookViewId="0">
      <selection activeCell="B53" sqref="B53"/>
    </sheetView>
  </sheetViews>
  <sheetFormatPr baseColWidth="10" defaultRowHeight="18"/>
  <cols>
    <col min="1" max="1" width="11.42578125" style="1"/>
    <col min="2" max="2" width="18.85546875" style="1" customWidth="1"/>
    <col min="3" max="16384" width="11.42578125" style="1"/>
  </cols>
  <sheetData>
    <row r="7" spans="1:11" ht="18.75">
      <c r="B7" s="300" t="s">
        <v>101</v>
      </c>
      <c r="C7" s="300"/>
      <c r="D7" s="300"/>
      <c r="E7" s="300"/>
      <c r="F7" s="300"/>
      <c r="G7" s="300"/>
      <c r="H7" s="300"/>
      <c r="I7" s="300"/>
      <c r="J7" s="300"/>
    </row>
    <row r="8" spans="1:11" ht="18.75">
      <c r="B8" s="51" t="s">
        <v>29</v>
      </c>
      <c r="C8" s="52" t="s">
        <v>24</v>
      </c>
      <c r="D8" s="52" t="s">
        <v>25</v>
      </c>
      <c r="E8" s="52" t="s">
        <v>26</v>
      </c>
      <c r="F8" s="52" t="s">
        <v>68</v>
      </c>
      <c r="G8" s="52" t="s">
        <v>69</v>
      </c>
      <c r="H8" s="52" t="s">
        <v>28</v>
      </c>
      <c r="I8" s="52" t="s">
        <v>86</v>
      </c>
      <c r="J8" s="52" t="s">
        <v>92</v>
      </c>
    </row>
    <row r="9" spans="1:11" ht="18.75">
      <c r="A9" s="37"/>
      <c r="B9" s="32" t="s">
        <v>30</v>
      </c>
      <c r="C9" s="206">
        <v>30.82222717062022</v>
      </c>
      <c r="D9" s="206">
        <v>28.828913316361845</v>
      </c>
      <c r="E9" s="206">
        <v>26.410687663900564</v>
      </c>
      <c r="F9" s="206">
        <v>25.40770972020027</v>
      </c>
      <c r="G9" s="206">
        <v>23.090654503553711</v>
      </c>
      <c r="H9" s="206">
        <v>20.20662574508356</v>
      </c>
      <c r="I9" s="206">
        <v>17.039515257541495</v>
      </c>
      <c r="J9" s="206">
        <v>13.554804721235966</v>
      </c>
      <c r="K9" s="38"/>
    </row>
    <row r="10" spans="1:11" ht="18.75">
      <c r="A10" s="37"/>
      <c r="B10" s="32" t="s">
        <v>31</v>
      </c>
      <c r="C10" s="206">
        <v>20.621367243973683</v>
      </c>
      <c r="D10" s="206">
        <v>19.481262055662718</v>
      </c>
      <c r="E10" s="206">
        <v>17.779500993827806</v>
      </c>
      <c r="F10" s="206">
        <v>17.05768555226577</v>
      </c>
      <c r="G10" s="206">
        <v>15.396302757183699</v>
      </c>
      <c r="H10" s="206">
        <v>13.713887971308575</v>
      </c>
      <c r="I10" s="206">
        <v>11.797625920879426</v>
      </c>
      <c r="J10" s="206">
        <v>9.218661449197139</v>
      </c>
      <c r="K10" s="38"/>
    </row>
    <row r="11" spans="1:11" ht="18.75">
      <c r="A11" s="37"/>
      <c r="B11" s="32" t="s">
        <v>32</v>
      </c>
      <c r="C11" s="206">
        <v>30.890315065704655</v>
      </c>
      <c r="D11" s="206">
        <v>28.790701060195609</v>
      </c>
      <c r="E11" s="206">
        <v>26.299038708878367</v>
      </c>
      <c r="F11" s="206">
        <v>24.184668760595589</v>
      </c>
      <c r="G11" s="206">
        <v>21.804510701512179</v>
      </c>
      <c r="H11" s="206">
        <v>19.07979979649231</v>
      </c>
      <c r="I11" s="206">
        <v>16.204666199763718</v>
      </c>
      <c r="J11" s="206">
        <v>12.967873544227825</v>
      </c>
      <c r="K11" s="38"/>
    </row>
    <row r="12" spans="1:11" ht="18.75">
      <c r="A12" s="37"/>
      <c r="B12" s="32" t="s">
        <v>33</v>
      </c>
      <c r="C12" s="206">
        <v>31.555054082876296</v>
      </c>
      <c r="D12" s="206">
        <v>29.968113914743281</v>
      </c>
      <c r="E12" s="206">
        <v>27.908816027297757</v>
      </c>
      <c r="F12" s="206">
        <v>26.297197064956148</v>
      </c>
      <c r="G12" s="206">
        <v>24.02186764794595</v>
      </c>
      <c r="H12" s="206">
        <v>20.806601274432591</v>
      </c>
      <c r="I12" s="206">
        <v>17.618590532447289</v>
      </c>
      <c r="J12" s="206">
        <v>13.901481656929311</v>
      </c>
      <c r="K12" s="38"/>
    </row>
    <row r="13" spans="1:11" ht="18.75">
      <c r="A13" s="37"/>
      <c r="B13" s="32" t="s">
        <v>34</v>
      </c>
      <c r="C13" s="206">
        <v>33.881954877395586</v>
      </c>
      <c r="D13" s="206">
        <v>31.533023462254498</v>
      </c>
      <c r="E13" s="206">
        <v>28.968439543053908</v>
      </c>
      <c r="F13" s="206">
        <v>27.405628191583027</v>
      </c>
      <c r="G13" s="206">
        <v>24.778946376006957</v>
      </c>
      <c r="H13" s="206">
        <v>21.737881001561792</v>
      </c>
      <c r="I13" s="206">
        <v>18.422582028736866</v>
      </c>
      <c r="J13" s="206">
        <v>14.840877797719093</v>
      </c>
      <c r="K13" s="38"/>
    </row>
    <row r="14" spans="1:11" ht="18.75">
      <c r="A14" s="37"/>
      <c r="B14" s="32" t="s">
        <v>35</v>
      </c>
      <c r="C14" s="206">
        <v>16.259800231910003</v>
      </c>
      <c r="D14" s="206">
        <v>15.006714499959552</v>
      </c>
      <c r="E14" s="206">
        <v>13.840271310337556</v>
      </c>
      <c r="F14" s="206">
        <v>13.110441599946736</v>
      </c>
      <c r="G14" s="206">
        <v>11.962189631111931</v>
      </c>
      <c r="H14" s="206">
        <v>10.723462275527002</v>
      </c>
      <c r="I14" s="206">
        <v>9.3251603726755512</v>
      </c>
      <c r="J14" s="206">
        <v>7.5302653644614317</v>
      </c>
      <c r="K14" s="38"/>
    </row>
    <row r="15" spans="1:11" ht="18.75">
      <c r="A15" s="37"/>
      <c r="B15" s="32" t="s">
        <v>36</v>
      </c>
      <c r="C15" s="206">
        <v>31.856595863610956</v>
      </c>
      <c r="D15" s="206">
        <v>29.507187273490253</v>
      </c>
      <c r="E15" s="206">
        <v>26.827582802885441</v>
      </c>
      <c r="F15" s="206">
        <v>25.838849625145698</v>
      </c>
      <c r="G15" s="206">
        <v>23.075704386891999</v>
      </c>
      <c r="H15" s="206">
        <v>19.994630630038916</v>
      </c>
      <c r="I15" s="206">
        <v>16.665716665656028</v>
      </c>
      <c r="J15" s="206">
        <v>13.151200408120097</v>
      </c>
      <c r="K15" s="38"/>
    </row>
    <row r="16" spans="1:11" ht="18.75">
      <c r="A16" s="37"/>
      <c r="B16" s="32" t="s">
        <v>37</v>
      </c>
      <c r="C16" s="206">
        <v>21.81203007518797</v>
      </c>
      <c r="D16" s="206">
        <v>20.730064876406338</v>
      </c>
      <c r="E16" s="206">
        <v>19.698876657775106</v>
      </c>
      <c r="F16" s="206">
        <v>17.947730540151984</v>
      </c>
      <c r="G16" s="206">
        <v>16.737741664331747</v>
      </c>
      <c r="H16" s="206">
        <v>14.967295168216591</v>
      </c>
      <c r="I16" s="206">
        <v>13.267387007510871</v>
      </c>
      <c r="J16" s="206">
        <v>10.610509484700923</v>
      </c>
      <c r="K16" s="38"/>
    </row>
    <row r="17" spans="1:11" ht="18.75">
      <c r="A17" s="37"/>
      <c r="B17" s="32" t="s">
        <v>38</v>
      </c>
      <c r="C17" s="206">
        <v>21.464866131623367</v>
      </c>
      <c r="D17" s="206">
        <v>20.600902024757701</v>
      </c>
      <c r="E17" s="206">
        <v>19.24466422345105</v>
      </c>
      <c r="F17" s="206">
        <v>16.602478779380284</v>
      </c>
      <c r="G17" s="206">
        <v>15.231812725888657</v>
      </c>
      <c r="H17" s="206">
        <v>13.725647213781663</v>
      </c>
      <c r="I17" s="206">
        <v>11.829422368674669</v>
      </c>
      <c r="J17" s="206">
        <v>9.546012954151383</v>
      </c>
      <c r="K17" s="38"/>
    </row>
    <row r="18" spans="1:11" ht="18.75">
      <c r="A18" s="37"/>
      <c r="B18" s="32" t="s">
        <v>39</v>
      </c>
      <c r="C18" s="206">
        <v>18.432567254587564</v>
      </c>
      <c r="D18" s="206">
        <v>18.927945101029355</v>
      </c>
      <c r="E18" s="206">
        <v>18.113035677316955</v>
      </c>
      <c r="F18" s="206">
        <v>16.784499296585242</v>
      </c>
      <c r="G18" s="206">
        <v>16.185939436869134</v>
      </c>
      <c r="H18" s="206">
        <v>15.271450265755504</v>
      </c>
      <c r="I18" s="206">
        <v>13.503358710255261</v>
      </c>
      <c r="J18" s="206">
        <v>10.254338665095835</v>
      </c>
      <c r="K18" s="38"/>
    </row>
    <row r="19" spans="1:11" ht="18.75">
      <c r="A19" s="37"/>
      <c r="B19" s="32" t="s">
        <v>40</v>
      </c>
      <c r="C19" s="206">
        <v>20.247177430282665</v>
      </c>
      <c r="D19" s="206">
        <v>18.986760902785942</v>
      </c>
      <c r="E19" s="206">
        <v>17.654749315328505</v>
      </c>
      <c r="F19" s="206">
        <v>16.419195124514026</v>
      </c>
      <c r="G19" s="206">
        <v>15.125969335712119</v>
      </c>
      <c r="H19" s="206">
        <v>13.569073909738682</v>
      </c>
      <c r="I19" s="206">
        <v>11.756391249322004</v>
      </c>
      <c r="J19" s="206">
        <v>9.4896180636945342</v>
      </c>
      <c r="K19" s="38"/>
    </row>
    <row r="20" spans="1:11" ht="18.75">
      <c r="A20" s="37"/>
      <c r="B20" s="32" t="s">
        <v>41</v>
      </c>
      <c r="C20" s="206">
        <v>38.491873778274226</v>
      </c>
      <c r="D20" s="206">
        <v>35.860083152939559</v>
      </c>
      <c r="E20" s="206">
        <v>32.727334513498135</v>
      </c>
      <c r="F20" s="206">
        <v>30.013813996637097</v>
      </c>
      <c r="G20" s="206">
        <v>27.195184268610795</v>
      </c>
      <c r="H20" s="206">
        <v>23.851730228624028</v>
      </c>
      <c r="I20" s="206">
        <v>20.122034414853715</v>
      </c>
      <c r="J20" s="206">
        <v>15.760351107794103</v>
      </c>
      <c r="K20" s="38"/>
    </row>
    <row r="21" spans="1:11" ht="18.75">
      <c r="A21" s="37"/>
      <c r="B21" s="32" t="s">
        <v>42</v>
      </c>
      <c r="C21" s="206">
        <v>16.138605818933687</v>
      </c>
      <c r="D21" s="206">
        <v>16.028399433427762</v>
      </c>
      <c r="E21" s="206">
        <v>15.183269961977187</v>
      </c>
      <c r="F21" s="206">
        <v>14.476698965130842</v>
      </c>
      <c r="G21" s="206">
        <v>13.623774897249447</v>
      </c>
      <c r="H21" s="206">
        <v>12.630485129205265</v>
      </c>
      <c r="I21" s="206">
        <v>11.514056929101642</v>
      </c>
      <c r="J21" s="206">
        <v>9.2459117729699347</v>
      </c>
      <c r="K21" s="38"/>
    </row>
    <row r="22" spans="1:11" ht="18.75">
      <c r="A22" s="37"/>
      <c r="B22" s="32" t="s">
        <v>43</v>
      </c>
      <c r="C22" s="206">
        <v>19.49024246008279</v>
      </c>
      <c r="D22" s="206">
        <v>18.845408851293367</v>
      </c>
      <c r="E22" s="206">
        <v>17.815270214883775</v>
      </c>
      <c r="F22" s="206">
        <v>17.151465614430666</v>
      </c>
      <c r="G22" s="206">
        <v>15.678884677855983</v>
      </c>
      <c r="H22" s="206">
        <v>14.623752389042259</v>
      </c>
      <c r="I22" s="206">
        <v>13.278664271372715</v>
      </c>
      <c r="J22" s="206">
        <v>10.706938175711137</v>
      </c>
      <c r="K22" s="38"/>
    </row>
    <row r="23" spans="1:11" ht="18.75">
      <c r="A23" s="37"/>
      <c r="B23" s="32" t="s">
        <v>44</v>
      </c>
      <c r="C23" s="206">
        <v>26.608844255653498</v>
      </c>
      <c r="D23" s="206">
        <v>25.008619588813691</v>
      </c>
      <c r="E23" s="206">
        <v>23.096459904834315</v>
      </c>
      <c r="F23" s="206">
        <v>21.869578405836961</v>
      </c>
      <c r="G23" s="206">
        <v>20.164026729365176</v>
      </c>
      <c r="H23" s="206">
        <v>17.968012806846275</v>
      </c>
      <c r="I23" s="206">
        <v>15.406954773869346</v>
      </c>
      <c r="J23" s="206">
        <v>12.28811859556377</v>
      </c>
      <c r="K23" s="38"/>
    </row>
    <row r="24" spans="1:11" ht="18.75">
      <c r="A24" s="37"/>
      <c r="B24" s="32" t="s">
        <v>45</v>
      </c>
      <c r="C24" s="206">
        <v>34.506526168527174</v>
      </c>
      <c r="D24" s="206">
        <v>31.568040489443735</v>
      </c>
      <c r="E24" s="206">
        <v>28.404681315551045</v>
      </c>
      <c r="F24" s="206">
        <v>27.443040250789064</v>
      </c>
      <c r="G24" s="206">
        <v>24.359023971968544</v>
      </c>
      <c r="H24" s="206">
        <v>20.890117791671361</v>
      </c>
      <c r="I24" s="206">
        <v>17.225914406542184</v>
      </c>
      <c r="J24" s="206">
        <v>13.457309384973737</v>
      </c>
      <c r="K24" s="38"/>
    </row>
    <row r="25" spans="1:11" ht="18.75">
      <c r="A25" s="37"/>
      <c r="B25" s="32" t="s">
        <v>46</v>
      </c>
      <c r="C25" s="206">
        <v>26.69988076988588</v>
      </c>
      <c r="D25" s="206">
        <v>27.42548189938881</v>
      </c>
      <c r="E25" s="206">
        <v>27.061770566467406</v>
      </c>
      <c r="F25" s="206">
        <v>24.841390122811603</v>
      </c>
      <c r="G25" s="206">
        <v>25.713595839524515</v>
      </c>
      <c r="H25" s="206">
        <v>24.291937732342006</v>
      </c>
      <c r="I25" s="206">
        <v>22.03800975177305</v>
      </c>
      <c r="J25" s="206">
        <v>18.204913635875979</v>
      </c>
      <c r="K25" s="38"/>
    </row>
    <row r="26" spans="1:11" ht="18.75">
      <c r="A26" s="37"/>
      <c r="B26" s="32" t="s">
        <v>47</v>
      </c>
      <c r="C26" s="206">
        <v>31.18930294849174</v>
      </c>
      <c r="D26" s="206">
        <v>29.193643739552328</v>
      </c>
      <c r="E26" s="206">
        <v>27.050229911932039</v>
      </c>
      <c r="F26" s="206">
        <v>25.626218251624337</v>
      </c>
      <c r="G26" s="206">
        <v>23.429501654151132</v>
      </c>
      <c r="H26" s="206">
        <v>20.381099186775096</v>
      </c>
      <c r="I26" s="206">
        <v>17.436867392696989</v>
      </c>
      <c r="J26" s="206">
        <v>13.970063220528077</v>
      </c>
      <c r="K26" s="38"/>
    </row>
    <row r="27" spans="1:11" ht="18.75">
      <c r="A27" s="37"/>
      <c r="B27" s="32" t="s">
        <v>48</v>
      </c>
      <c r="C27" s="206">
        <v>29.435226538866797</v>
      </c>
      <c r="D27" s="206">
        <v>27.482281400712939</v>
      </c>
      <c r="E27" s="206">
        <v>25.420162783386314</v>
      </c>
      <c r="F27" s="206">
        <v>24.754328672993843</v>
      </c>
      <c r="G27" s="206">
        <v>22.427464771783733</v>
      </c>
      <c r="H27" s="206">
        <v>19.57008158450158</v>
      </c>
      <c r="I27" s="206">
        <v>16.477144739480394</v>
      </c>
      <c r="J27" s="206">
        <v>13.213680875820657</v>
      </c>
      <c r="K27" s="38"/>
    </row>
    <row r="28" spans="1:11" ht="18.75">
      <c r="A28" s="37"/>
      <c r="B28" s="32" t="s">
        <v>49</v>
      </c>
      <c r="C28" s="206">
        <v>23.450510011333584</v>
      </c>
      <c r="D28" s="206">
        <v>22.636589115506816</v>
      </c>
      <c r="E28" s="206">
        <v>21.501281921873424</v>
      </c>
      <c r="F28" s="206">
        <v>21.388585428548478</v>
      </c>
      <c r="G28" s="206">
        <v>20.195083346690176</v>
      </c>
      <c r="H28" s="206">
        <v>18.304003668700403</v>
      </c>
      <c r="I28" s="206">
        <v>16.297799050727974</v>
      </c>
      <c r="J28" s="206">
        <v>13.061068244512853</v>
      </c>
      <c r="K28" s="38"/>
    </row>
    <row r="29" spans="1:11" ht="18.75">
      <c r="A29" s="37"/>
      <c r="B29" s="32" t="s">
        <v>50</v>
      </c>
      <c r="C29" s="206">
        <v>23.05857994909395</v>
      </c>
      <c r="D29" s="206">
        <v>21.920824968059865</v>
      </c>
      <c r="E29" s="206">
        <v>20.616117943083957</v>
      </c>
      <c r="F29" s="206">
        <v>19.670814594393534</v>
      </c>
      <c r="G29" s="206">
        <v>17.907261284860876</v>
      </c>
      <c r="H29" s="206">
        <v>16.101205040371912</v>
      </c>
      <c r="I29" s="206">
        <v>14.227386113915781</v>
      </c>
      <c r="J29" s="206">
        <v>11.450986614354951</v>
      </c>
      <c r="K29" s="38"/>
    </row>
    <row r="30" spans="1:11" ht="18.75">
      <c r="A30" s="37"/>
      <c r="B30" s="32" t="s">
        <v>51</v>
      </c>
      <c r="C30" s="206">
        <v>16.620617646294903</v>
      </c>
      <c r="D30" s="206">
        <v>15.737865570116444</v>
      </c>
      <c r="E30" s="206">
        <v>14.770321711151672</v>
      </c>
      <c r="F30" s="206">
        <v>13.623120521253082</v>
      </c>
      <c r="G30" s="206">
        <v>12.617390171771808</v>
      </c>
      <c r="H30" s="206">
        <v>11.367077682315822</v>
      </c>
      <c r="I30" s="206">
        <v>9.8365229436763677</v>
      </c>
      <c r="J30" s="206">
        <v>8.020325951697691</v>
      </c>
      <c r="K30" s="38"/>
    </row>
    <row r="31" spans="1:11" ht="18.75">
      <c r="A31" s="37"/>
      <c r="B31" s="32" t="s">
        <v>82</v>
      </c>
      <c r="C31" s="206">
        <v>23.827213336337014</v>
      </c>
      <c r="D31" s="206">
        <v>22.075034106412005</v>
      </c>
      <c r="E31" s="206">
        <v>19.564772917714095</v>
      </c>
      <c r="F31" s="206">
        <v>17.297821899540672</v>
      </c>
      <c r="G31" s="206">
        <v>15.517903815995819</v>
      </c>
      <c r="H31" s="206">
        <v>13.742487810409344</v>
      </c>
      <c r="I31" s="206">
        <v>11.964062344882359</v>
      </c>
      <c r="J31" s="206">
        <v>9.366121154999572</v>
      </c>
      <c r="K31" s="38"/>
    </row>
    <row r="32" spans="1:11" ht="18.75">
      <c r="A32" s="37"/>
      <c r="B32" s="32" t="s">
        <v>52</v>
      </c>
      <c r="C32" s="206">
        <v>32.122290644678706</v>
      </c>
      <c r="D32" s="206">
        <v>29.801324289405684</v>
      </c>
      <c r="E32" s="206">
        <v>27.633951931852753</v>
      </c>
      <c r="F32" s="206">
        <v>26.296334896647558</v>
      </c>
      <c r="G32" s="206">
        <v>24.679512497884105</v>
      </c>
      <c r="H32" s="206">
        <v>21.776611776310382</v>
      </c>
      <c r="I32" s="206">
        <v>18.399618603665644</v>
      </c>
      <c r="J32" s="206">
        <v>14.617654553794404</v>
      </c>
      <c r="K32" s="38"/>
    </row>
    <row r="33" spans="1:11" ht="18.75">
      <c r="A33" s="37"/>
      <c r="B33" s="32" t="s">
        <v>53</v>
      </c>
      <c r="C33" s="206">
        <v>28.902726814878768</v>
      </c>
      <c r="D33" s="206">
        <v>27.260003519267993</v>
      </c>
      <c r="E33" s="206">
        <v>25.049848213053679</v>
      </c>
      <c r="F33" s="206">
        <v>24.29594312003346</v>
      </c>
      <c r="G33" s="206">
        <v>21.988715361981441</v>
      </c>
      <c r="H33" s="206">
        <v>19.20125248632521</v>
      </c>
      <c r="I33" s="206">
        <v>16.069436924742828</v>
      </c>
      <c r="J33" s="206">
        <v>12.613475435101851</v>
      </c>
      <c r="K33" s="38"/>
    </row>
    <row r="34" spans="1:11" ht="18.75">
      <c r="A34" s="37"/>
      <c r="B34" s="32" t="s">
        <v>54</v>
      </c>
      <c r="C34" s="206">
        <v>28.335997412523724</v>
      </c>
      <c r="D34" s="206">
        <v>26.564128995457047</v>
      </c>
      <c r="E34" s="206">
        <v>24.505540139403298</v>
      </c>
      <c r="F34" s="206">
        <v>23.39321986308202</v>
      </c>
      <c r="G34" s="206">
        <v>21.202275747566862</v>
      </c>
      <c r="H34" s="206">
        <v>18.661582990092398</v>
      </c>
      <c r="I34" s="206">
        <v>15.976908945218598</v>
      </c>
      <c r="J34" s="206">
        <v>12.918215365251305</v>
      </c>
      <c r="K34" s="38"/>
    </row>
    <row r="35" spans="1:11" ht="18.75">
      <c r="A35" s="37"/>
      <c r="B35" s="32" t="s">
        <v>55</v>
      </c>
      <c r="C35" s="206">
        <v>22.19473778268781</v>
      </c>
      <c r="D35" s="206">
        <v>20.632704575703336</v>
      </c>
      <c r="E35" s="206">
        <v>18.966785640541577</v>
      </c>
      <c r="F35" s="206">
        <v>18.881016003523712</v>
      </c>
      <c r="G35" s="206">
        <v>16.993731771849234</v>
      </c>
      <c r="H35" s="206">
        <v>14.916498566866805</v>
      </c>
      <c r="I35" s="206">
        <v>12.482081187994474</v>
      </c>
      <c r="J35" s="206">
        <v>9.9391862186299278</v>
      </c>
      <c r="K35" s="38"/>
    </row>
    <row r="36" spans="1:11" ht="18.75">
      <c r="A36" s="37"/>
      <c r="B36" s="32" t="s">
        <v>83</v>
      </c>
      <c r="C36" s="206">
        <v>27.867968386796839</v>
      </c>
      <c r="D36" s="206">
        <v>26.058484032320123</v>
      </c>
      <c r="E36" s="206">
        <v>24.501276324186342</v>
      </c>
      <c r="F36" s="206">
        <v>20.492927675473712</v>
      </c>
      <c r="G36" s="206">
        <v>19.250464684014869</v>
      </c>
      <c r="H36" s="206">
        <v>17.476715176715178</v>
      </c>
      <c r="I36" s="206">
        <v>16.345735546651401</v>
      </c>
      <c r="J36" s="206">
        <v>14.499822820694543</v>
      </c>
      <c r="K36" s="38"/>
    </row>
    <row r="37" spans="1:11" ht="18.75">
      <c r="A37" s="37"/>
      <c r="B37" s="33" t="s">
        <v>56</v>
      </c>
      <c r="C37" s="207">
        <v>17.900794272289964</v>
      </c>
      <c r="D37" s="207">
        <v>17.074472556106581</v>
      </c>
      <c r="E37" s="207">
        <v>15.822888445033323</v>
      </c>
      <c r="F37" s="207">
        <v>14.827946627131208</v>
      </c>
      <c r="G37" s="207">
        <v>13.339509272566708</v>
      </c>
      <c r="H37" s="207">
        <v>11.901476636119297</v>
      </c>
      <c r="I37" s="207">
        <v>10.052858291243876</v>
      </c>
      <c r="J37" s="207">
        <v>7.7984757354718539</v>
      </c>
      <c r="K37" s="38"/>
    </row>
    <row r="38" spans="1:11" ht="18.75">
      <c r="A38" s="49"/>
      <c r="B38" s="32" t="s">
        <v>57</v>
      </c>
      <c r="C38" s="206">
        <v>31.399183748337691</v>
      </c>
      <c r="D38" s="206">
        <v>29.497409876438368</v>
      </c>
      <c r="E38" s="206">
        <v>27.272393830048774</v>
      </c>
      <c r="F38" s="206">
        <v>25.667357068219136</v>
      </c>
      <c r="G38" s="206">
        <v>23.508507853403142</v>
      </c>
      <c r="H38" s="206">
        <v>20.669007004256176</v>
      </c>
      <c r="I38" s="206">
        <v>17.292761009795335</v>
      </c>
      <c r="J38" s="206">
        <v>13.387205946787134</v>
      </c>
      <c r="K38" s="38"/>
    </row>
    <row r="39" spans="1:11" ht="18.75">
      <c r="A39" s="37"/>
      <c r="B39" s="32" t="s">
        <v>58</v>
      </c>
      <c r="C39" s="206">
        <v>28.055635374316022</v>
      </c>
      <c r="D39" s="206">
        <v>26.803253845713957</v>
      </c>
      <c r="E39" s="206">
        <v>24.80569433252753</v>
      </c>
      <c r="F39" s="206">
        <v>23.429383261029503</v>
      </c>
      <c r="G39" s="206">
        <v>21.314064997336175</v>
      </c>
      <c r="H39" s="206">
        <v>18.604988830975429</v>
      </c>
      <c r="I39" s="206">
        <v>15.770209715002689</v>
      </c>
      <c r="J39" s="206">
        <v>12.116070657337826</v>
      </c>
      <c r="K39" s="38"/>
    </row>
    <row r="40" spans="1:11" ht="18.75">
      <c r="A40" s="37"/>
      <c r="B40" s="32" t="s">
        <v>59</v>
      </c>
      <c r="C40" s="206">
        <v>38.519748451422224</v>
      </c>
      <c r="D40" s="206">
        <v>35.645942288205333</v>
      </c>
      <c r="E40" s="206">
        <v>32.525431623004579</v>
      </c>
      <c r="F40" s="206">
        <v>30.904059845899233</v>
      </c>
      <c r="G40" s="206">
        <v>27.795584632710639</v>
      </c>
      <c r="H40" s="206">
        <v>23.855848329406786</v>
      </c>
      <c r="I40" s="206">
        <v>20.114038317827863</v>
      </c>
      <c r="J40" s="206">
        <v>15.815035534498076</v>
      </c>
      <c r="K40" s="38"/>
    </row>
    <row r="41" spans="1:11" ht="18.75">
      <c r="A41" s="37"/>
      <c r="B41" s="32" t="s">
        <v>60</v>
      </c>
      <c r="C41" s="206">
        <v>15.986794372677402</v>
      </c>
      <c r="D41" s="206">
        <v>15.10089586246181</v>
      </c>
      <c r="E41" s="206">
        <v>14.422044096069955</v>
      </c>
      <c r="F41" s="206">
        <v>13.615195827794253</v>
      </c>
      <c r="G41" s="206">
        <v>12.6916512834802</v>
      </c>
      <c r="H41" s="206">
        <v>11.507050322031541</v>
      </c>
      <c r="I41" s="206">
        <v>10.284147487083137</v>
      </c>
      <c r="J41" s="206">
        <v>8.4743196081661996</v>
      </c>
      <c r="K41" s="38"/>
    </row>
    <row r="42" spans="1:11" ht="18.75">
      <c r="A42" s="37"/>
      <c r="B42" s="32" t="s">
        <v>61</v>
      </c>
      <c r="C42" s="206">
        <v>25.98190969436137</v>
      </c>
      <c r="D42" s="206">
        <v>24.125159614760307</v>
      </c>
      <c r="E42" s="206">
        <v>22.122263696100159</v>
      </c>
      <c r="F42" s="206">
        <v>20.312834701892182</v>
      </c>
      <c r="G42" s="206">
        <v>18.581492695355802</v>
      </c>
      <c r="H42" s="206">
        <v>16.629416700332516</v>
      </c>
      <c r="I42" s="206">
        <v>14.419257340241796</v>
      </c>
      <c r="J42" s="206">
        <v>11.701072619220177</v>
      </c>
      <c r="K42" s="38"/>
    </row>
    <row r="43" spans="1:11" ht="18.75">
      <c r="A43" s="37"/>
      <c r="B43" s="32" t="s">
        <v>62</v>
      </c>
      <c r="C43" s="206">
        <v>33.937414554821629</v>
      </c>
      <c r="D43" s="206">
        <v>31.401168679212123</v>
      </c>
      <c r="E43" s="206">
        <v>28.642359530198078</v>
      </c>
      <c r="F43" s="206">
        <v>27.51715373492134</v>
      </c>
      <c r="G43" s="206">
        <v>24.685858538504341</v>
      </c>
      <c r="H43" s="206">
        <v>21.273698483148806</v>
      </c>
      <c r="I43" s="206">
        <v>17.794894693197552</v>
      </c>
      <c r="J43" s="206">
        <v>14.081853651634951</v>
      </c>
      <c r="K43" s="38"/>
    </row>
    <row r="44" spans="1:11" ht="18.75">
      <c r="A44" s="37"/>
      <c r="B44" s="32" t="s">
        <v>63</v>
      </c>
      <c r="C44" s="206">
        <v>21.21115933946022</v>
      </c>
      <c r="D44" s="206">
        <v>20.400635424940429</v>
      </c>
      <c r="E44" s="206">
        <v>19.322955947891671</v>
      </c>
      <c r="F44" s="206">
        <v>18.046204026093569</v>
      </c>
      <c r="G44" s="206">
        <v>16.739105935386927</v>
      </c>
      <c r="H44" s="206">
        <v>14.746867478408609</v>
      </c>
      <c r="I44" s="206">
        <v>12.669760895427356</v>
      </c>
      <c r="J44" s="206">
        <v>10.121256601305104</v>
      </c>
      <c r="K44" s="38"/>
    </row>
    <row r="45" spans="1:11" ht="18.75">
      <c r="A45" s="37"/>
      <c r="B45" s="32" t="s">
        <v>64</v>
      </c>
      <c r="C45" s="206">
        <v>10.962723917947798</v>
      </c>
      <c r="D45" s="206">
        <v>10.673081718568936</v>
      </c>
      <c r="E45" s="206">
        <v>10.306252575419116</v>
      </c>
      <c r="F45" s="206">
        <v>10.123652554288393</v>
      </c>
      <c r="G45" s="206">
        <v>9.5338693331531648</v>
      </c>
      <c r="H45" s="206">
        <v>8.7940780011480246</v>
      </c>
      <c r="I45" s="206">
        <v>7.7733778800160662</v>
      </c>
      <c r="J45" s="206">
        <v>6.3550933063347061</v>
      </c>
      <c r="K45" s="38"/>
    </row>
    <row r="46" spans="1:11" ht="18.75">
      <c r="A46" s="37"/>
      <c r="B46" s="32" t="s">
        <v>65</v>
      </c>
      <c r="C46" s="206">
        <v>92.348698449839134</v>
      </c>
      <c r="D46" s="206">
        <v>81.708699542129366</v>
      </c>
      <c r="E46" s="206">
        <v>72.034942517769409</v>
      </c>
      <c r="F46" s="206">
        <v>65.153751564050566</v>
      </c>
      <c r="G46" s="206">
        <v>56.242227496518311</v>
      </c>
      <c r="H46" s="206">
        <v>47.009357666845588</v>
      </c>
      <c r="I46" s="206">
        <v>39.070910301214845</v>
      </c>
      <c r="J46" s="206">
        <v>30.097378978753962</v>
      </c>
      <c r="K46" s="38"/>
    </row>
    <row r="47" spans="1:11" ht="18.75">
      <c r="A47" s="37"/>
      <c r="B47" s="32" t="s">
        <v>66</v>
      </c>
      <c r="C47" s="206">
        <v>8.2099995700034398</v>
      </c>
      <c r="D47" s="206">
        <v>8.2780254842206453</v>
      </c>
      <c r="E47" s="206">
        <v>7.9615425373062436</v>
      </c>
      <c r="F47" s="206">
        <v>7.5115841521164137</v>
      </c>
      <c r="G47" s="206">
        <v>7.2334527399084267</v>
      </c>
      <c r="H47" s="206">
        <v>6.5751169332284922</v>
      </c>
      <c r="I47" s="206">
        <v>5.8901319963480496</v>
      </c>
      <c r="J47" s="206">
        <v>4.8436256612771027</v>
      </c>
      <c r="K47" s="38"/>
    </row>
    <row r="48" spans="1:11" ht="18.75">
      <c r="A48" s="37"/>
      <c r="B48" s="32" t="s">
        <v>84</v>
      </c>
      <c r="C48" s="206">
        <v>40.129548356208105</v>
      </c>
      <c r="D48" s="206">
        <v>37.643351289783496</v>
      </c>
      <c r="E48" s="206">
        <v>34.361304872292443</v>
      </c>
      <c r="F48" s="206">
        <v>32.358453446161192</v>
      </c>
      <c r="G48" s="206">
        <v>29.432100884928129</v>
      </c>
      <c r="H48" s="206">
        <v>25.722956414869437</v>
      </c>
      <c r="I48" s="206">
        <v>21.595727238676758</v>
      </c>
      <c r="J48" s="206">
        <v>17.006306889851022</v>
      </c>
      <c r="K48" s="38"/>
    </row>
    <row r="49" spans="1:11" ht="18.75">
      <c r="A49" s="37"/>
      <c r="B49" s="50" t="s">
        <v>67</v>
      </c>
      <c r="C49" s="211">
        <v>14.64486820298319</v>
      </c>
      <c r="D49" s="211">
        <v>13.294581571261412</v>
      </c>
      <c r="E49" s="211">
        <v>12.01167493389101</v>
      </c>
      <c r="F49" s="211">
        <v>11.44391934726945</v>
      </c>
      <c r="G49" s="211">
        <v>10.194036270362</v>
      </c>
      <c r="H49" s="211">
        <v>9.0375663054143587</v>
      </c>
      <c r="I49" s="211">
        <v>7.9435678391959801</v>
      </c>
      <c r="J49" s="211">
        <v>6.4800801152535223</v>
      </c>
      <c r="K49" s="38"/>
    </row>
    <row r="50" spans="1:11">
      <c r="A50" s="31"/>
      <c r="B50" s="1" t="s">
        <v>87</v>
      </c>
      <c r="C50" s="212"/>
      <c r="D50" s="212"/>
      <c r="E50" s="212"/>
      <c r="F50" s="212"/>
      <c r="G50" s="212"/>
      <c r="H50" s="212"/>
      <c r="I50" s="212"/>
      <c r="J50" s="212"/>
    </row>
    <row r="51" spans="1:11">
      <c r="B51" s="1" t="s">
        <v>70</v>
      </c>
    </row>
    <row r="52" spans="1:11">
      <c r="B52" s="1" t="s">
        <v>387</v>
      </c>
    </row>
  </sheetData>
  <mergeCells count="1">
    <mergeCell ref="B7:J7"/>
  </mergeCells>
  <pageMargins left="0.7" right="0.7" top="0.75" bottom="0.75" header="0.3" footer="0.3"/>
  <ignoredErrors>
    <ignoredError sqref="E8:G8" twoDigitTextYear="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53"/>
  <sheetViews>
    <sheetView showGridLines="0" topLeftCell="A37" workbookViewId="0">
      <selection activeCell="B54" sqref="B54"/>
    </sheetView>
  </sheetViews>
  <sheetFormatPr baseColWidth="10" defaultRowHeight="18"/>
  <cols>
    <col min="1" max="1" width="11.42578125" style="1"/>
    <col min="2" max="2" width="20.7109375" style="1" customWidth="1"/>
    <col min="3" max="16384" width="11.42578125" style="1"/>
  </cols>
  <sheetData>
    <row r="7" spans="2:10">
      <c r="B7" s="302" t="s">
        <v>102</v>
      </c>
      <c r="C7" s="302"/>
      <c r="D7" s="302"/>
      <c r="E7" s="302"/>
      <c r="F7" s="302"/>
      <c r="G7" s="302"/>
      <c r="H7" s="302"/>
      <c r="I7" s="302"/>
      <c r="J7" s="302"/>
    </row>
    <row r="8" spans="2:10">
      <c r="B8" s="53" t="s">
        <v>29</v>
      </c>
      <c r="C8" s="54" t="s">
        <v>24</v>
      </c>
      <c r="D8" s="54" t="s">
        <v>25</v>
      </c>
      <c r="E8" s="54" t="s">
        <v>26</v>
      </c>
      <c r="F8" s="54" t="s">
        <v>68</v>
      </c>
      <c r="G8" s="54" t="s">
        <v>69</v>
      </c>
      <c r="H8" s="54" t="s">
        <v>28</v>
      </c>
      <c r="I8" s="54" t="s">
        <v>81</v>
      </c>
      <c r="J8" s="54" t="s">
        <v>89</v>
      </c>
    </row>
    <row r="9" spans="2:10">
      <c r="B9" s="24" t="s">
        <v>30</v>
      </c>
      <c r="C9" s="213">
        <v>1.2464822160629663</v>
      </c>
      <c r="D9" s="213">
        <v>1.2705112153192339</v>
      </c>
      <c r="E9" s="213">
        <v>1.2861057674707201</v>
      </c>
      <c r="F9" s="213">
        <v>1.307374807848996</v>
      </c>
      <c r="G9" s="213">
        <v>1.3235089365253778</v>
      </c>
      <c r="H9" s="213">
        <v>1.33794693508245</v>
      </c>
      <c r="I9" s="213">
        <v>1.345861261214224</v>
      </c>
      <c r="J9" s="213">
        <v>1.3445884295223121</v>
      </c>
    </row>
    <row r="10" spans="2:10">
      <c r="B10" s="24" t="s">
        <v>31</v>
      </c>
      <c r="C10" s="213">
        <v>0.88371723783058465</v>
      </c>
      <c r="D10" s="213">
        <v>0.91599305824089505</v>
      </c>
      <c r="E10" s="213">
        <v>0.92221286145771819</v>
      </c>
      <c r="F10" s="213">
        <v>0.92538742781412997</v>
      </c>
      <c r="G10" s="213">
        <v>0.9469831861197392</v>
      </c>
      <c r="H10" s="213">
        <v>0.98007466718231462</v>
      </c>
      <c r="I10" s="213">
        <v>0.98025270199031245</v>
      </c>
      <c r="J10" s="213">
        <v>0.99012080432001925</v>
      </c>
    </row>
    <row r="11" spans="2:10">
      <c r="B11" s="24" t="s">
        <v>32</v>
      </c>
      <c r="C11" s="213">
        <v>1.3008349408469742</v>
      </c>
      <c r="D11" s="213">
        <v>1.3311681215275719</v>
      </c>
      <c r="E11" s="213">
        <v>1.3496892216053538</v>
      </c>
      <c r="F11" s="213">
        <v>1.3720934312451021</v>
      </c>
      <c r="G11" s="213">
        <v>1.3884646741815518</v>
      </c>
      <c r="H11" s="213">
        <v>1.4098972668576799</v>
      </c>
      <c r="I11" s="213">
        <v>1.4241424257352679</v>
      </c>
      <c r="J11" s="213">
        <v>1.440916211598904</v>
      </c>
    </row>
    <row r="12" spans="2:10">
      <c r="B12" s="24" t="s">
        <v>33</v>
      </c>
      <c r="C12" s="213">
        <v>1.294720378863542</v>
      </c>
      <c r="D12" s="213">
        <v>1.3482858272875842</v>
      </c>
      <c r="E12" s="213">
        <v>1.389391258297096</v>
      </c>
      <c r="F12" s="213">
        <v>1.4217910887568341</v>
      </c>
      <c r="G12" s="213">
        <v>1.4313124086647302</v>
      </c>
      <c r="H12" s="213">
        <v>1.4647385406627942</v>
      </c>
      <c r="I12" s="213">
        <v>1.471987860527874</v>
      </c>
      <c r="J12" s="213">
        <v>1.4927142797950861</v>
      </c>
    </row>
    <row r="13" spans="2:10">
      <c r="B13" s="24" t="s">
        <v>34</v>
      </c>
      <c r="C13" s="213">
        <v>1.4050164037674699</v>
      </c>
      <c r="D13" s="213">
        <v>1.4282132788497062</v>
      </c>
      <c r="E13" s="213">
        <v>1.4542795508155981</v>
      </c>
      <c r="F13" s="213">
        <v>1.4715329946299618</v>
      </c>
      <c r="G13" s="213">
        <v>1.4912091661463598</v>
      </c>
      <c r="H13" s="213">
        <v>1.519512005955864</v>
      </c>
      <c r="I13" s="213">
        <v>1.5545848682233139</v>
      </c>
      <c r="J13" s="213">
        <v>1.5638284137261</v>
      </c>
    </row>
    <row r="14" spans="2:10">
      <c r="B14" s="24" t="s">
        <v>35</v>
      </c>
      <c r="C14" s="213">
        <v>0.71255460869988285</v>
      </c>
      <c r="D14" s="213">
        <v>0.71759408702226357</v>
      </c>
      <c r="E14" s="213">
        <v>0.73350134525334931</v>
      </c>
      <c r="F14" s="213">
        <v>0.7528358819315647</v>
      </c>
      <c r="G14" s="213">
        <v>0.78493446350344276</v>
      </c>
      <c r="H14" s="213">
        <v>0.82286351558655713</v>
      </c>
      <c r="I14" s="213">
        <v>0.85078935502693087</v>
      </c>
      <c r="J14" s="213">
        <v>0.86136701136176408</v>
      </c>
    </row>
    <row r="15" spans="2:10">
      <c r="B15" s="24" t="s">
        <v>36</v>
      </c>
      <c r="C15" s="213">
        <v>1.3170967887681138</v>
      </c>
      <c r="D15" s="213">
        <v>1.3369149342193201</v>
      </c>
      <c r="E15" s="213">
        <v>1.345183098587972</v>
      </c>
      <c r="F15" s="213">
        <v>1.3498440956818878</v>
      </c>
      <c r="G15" s="213">
        <v>1.3628670382286141</v>
      </c>
      <c r="H15" s="213">
        <v>1.368557324709506</v>
      </c>
      <c r="I15" s="213">
        <v>1.376965204137742</v>
      </c>
      <c r="J15" s="213">
        <v>1.3781816518657142</v>
      </c>
    </row>
    <row r="16" spans="2:10">
      <c r="B16" s="24" t="s">
        <v>37</v>
      </c>
      <c r="C16" s="213">
        <v>0.92001895327663274</v>
      </c>
      <c r="D16" s="213">
        <v>0.95279342327568028</v>
      </c>
      <c r="E16" s="213">
        <v>0.99283211391879767</v>
      </c>
      <c r="F16" s="213">
        <v>1.037690478079123</v>
      </c>
      <c r="G16" s="213">
        <v>1.0718676172660573</v>
      </c>
      <c r="H16" s="213">
        <v>1.1396909811129778</v>
      </c>
      <c r="I16" s="213">
        <v>1.1692578775520439</v>
      </c>
      <c r="J16" s="213">
        <v>1.1887977883143959</v>
      </c>
    </row>
    <row r="17" spans="2:10">
      <c r="B17" s="24" t="s">
        <v>38</v>
      </c>
      <c r="C17" s="213">
        <v>0.95024385653899268</v>
      </c>
      <c r="D17" s="213">
        <v>0.98021355742477834</v>
      </c>
      <c r="E17" s="213">
        <v>1.0030818458480621</v>
      </c>
      <c r="F17" s="213">
        <v>1.0211495222945532</v>
      </c>
      <c r="G17" s="213">
        <v>1.0400454882972501</v>
      </c>
      <c r="H17" s="213">
        <v>1.0604468538776202</v>
      </c>
      <c r="I17" s="213">
        <v>1.083827634943124</v>
      </c>
      <c r="J17" s="213">
        <v>1.1106744293937281</v>
      </c>
    </row>
    <row r="18" spans="2:10">
      <c r="B18" s="24" t="s">
        <v>39</v>
      </c>
      <c r="C18" s="213">
        <v>0.81566530364167311</v>
      </c>
      <c r="D18" s="213">
        <v>0.90240673380025405</v>
      </c>
      <c r="E18" s="213">
        <v>0.9639331518210531</v>
      </c>
      <c r="F18" s="213">
        <v>1.0496073374499471</v>
      </c>
      <c r="G18" s="213">
        <v>1.154611910416574</v>
      </c>
      <c r="H18" s="213">
        <v>1.2399772150250821</v>
      </c>
      <c r="I18" s="213">
        <v>1.252426897632358</v>
      </c>
      <c r="J18" s="213">
        <v>1.2854088242081581</v>
      </c>
    </row>
    <row r="19" spans="2:10">
      <c r="B19" s="24" t="s">
        <v>40</v>
      </c>
      <c r="C19" s="213">
        <v>0.8696737107285134</v>
      </c>
      <c r="D19" s="213">
        <v>0.88047634624715609</v>
      </c>
      <c r="E19" s="213">
        <v>0.89556942510673265</v>
      </c>
      <c r="F19" s="213">
        <v>0.90825068384025032</v>
      </c>
      <c r="G19" s="213">
        <v>0.92000018243706505</v>
      </c>
      <c r="H19" s="213">
        <v>0.93335798895476052</v>
      </c>
      <c r="I19" s="213">
        <v>0.94981576543823643</v>
      </c>
      <c r="J19" s="213">
        <v>0.95612768403173853</v>
      </c>
    </row>
    <row r="20" spans="2:10">
      <c r="B20" s="24" t="s">
        <v>41</v>
      </c>
      <c r="C20" s="213">
        <v>1.5690498519437879</v>
      </c>
      <c r="D20" s="213">
        <v>1.6068375623512878</v>
      </c>
      <c r="E20" s="213">
        <v>1.6270598618972918</v>
      </c>
      <c r="F20" s="213">
        <v>1.6501675698213158</v>
      </c>
      <c r="G20" s="213">
        <v>1.6762079975617581</v>
      </c>
      <c r="H20" s="213">
        <v>1.6894705488393083</v>
      </c>
      <c r="I20" s="213">
        <v>1.674451277440864</v>
      </c>
      <c r="J20" s="213">
        <v>1.6795607348144543</v>
      </c>
    </row>
    <row r="21" spans="2:10">
      <c r="B21" s="24" t="s">
        <v>42</v>
      </c>
      <c r="C21" s="213">
        <v>0.70846924090429797</v>
      </c>
      <c r="D21" s="213">
        <v>0.77035256606782743</v>
      </c>
      <c r="E21" s="213">
        <v>0.81140793551168444</v>
      </c>
      <c r="F21" s="213">
        <v>0.84971026593197096</v>
      </c>
      <c r="G21" s="213">
        <v>0.91384334229794217</v>
      </c>
      <c r="H21" s="213">
        <v>1.0109858466296855</v>
      </c>
      <c r="I21" s="213">
        <v>1.0390258774912664</v>
      </c>
      <c r="J21" s="213">
        <v>1.0609249696409466</v>
      </c>
    </row>
    <row r="22" spans="2:10">
      <c r="B22" s="24" t="s">
        <v>43</v>
      </c>
      <c r="C22" s="213">
        <v>0.86927624590634167</v>
      </c>
      <c r="D22" s="213">
        <v>0.91149207811067701</v>
      </c>
      <c r="E22" s="213">
        <v>0.94472936323119561</v>
      </c>
      <c r="F22" s="213">
        <v>0.97917911593226814</v>
      </c>
      <c r="G22" s="213">
        <v>1.0304390961790821</v>
      </c>
      <c r="H22" s="213">
        <v>1.107349008941706</v>
      </c>
      <c r="I22" s="213">
        <v>1.1294506767311441</v>
      </c>
      <c r="J22" s="213">
        <v>1.185122512831448</v>
      </c>
    </row>
    <row r="23" spans="2:10">
      <c r="B23" s="24" t="s">
        <v>44</v>
      </c>
      <c r="C23" s="213">
        <v>1.138805813427944</v>
      </c>
      <c r="D23" s="213">
        <v>1.1636300299067801</v>
      </c>
      <c r="E23" s="213">
        <v>1.1869905566937402</v>
      </c>
      <c r="F23" s="213">
        <v>1.2112947935805161</v>
      </c>
      <c r="G23" s="213">
        <v>1.2314648514921402</v>
      </c>
      <c r="H23" s="213">
        <v>1.254141598101286</v>
      </c>
      <c r="I23" s="213">
        <v>1.268368771563732</v>
      </c>
      <c r="J23" s="213">
        <v>1.286985609363942</v>
      </c>
    </row>
    <row r="24" spans="2:10">
      <c r="B24" s="24" t="s">
        <v>45</v>
      </c>
      <c r="C24" s="213">
        <v>1.3903224128585199</v>
      </c>
      <c r="D24" s="213">
        <v>1.3934011576748679</v>
      </c>
      <c r="E24" s="213">
        <v>1.3879003401525558</v>
      </c>
      <c r="F24" s="213">
        <v>1.3804256141931759</v>
      </c>
      <c r="G24" s="213">
        <v>1.37095988124124</v>
      </c>
      <c r="H24" s="213">
        <v>1.3592383585498882</v>
      </c>
      <c r="I24" s="213">
        <v>1.3445939889442082</v>
      </c>
      <c r="J24" s="213">
        <v>1.3293386061972421</v>
      </c>
    </row>
    <row r="25" spans="2:10">
      <c r="B25" s="24" t="s">
        <v>46</v>
      </c>
      <c r="C25" s="213">
        <v>1.0849229878181876</v>
      </c>
      <c r="D25" s="213">
        <v>1.2248993051359904</v>
      </c>
      <c r="E25" s="213">
        <v>1.3385844068168204</v>
      </c>
      <c r="F25" s="213">
        <v>1.509726150574622</v>
      </c>
      <c r="G25" s="213">
        <v>1.6937328132994041</v>
      </c>
      <c r="H25" s="213">
        <v>1.809755866714998</v>
      </c>
      <c r="I25" s="213">
        <v>1.88052485113795</v>
      </c>
      <c r="J25" s="213">
        <v>1.91496382072378</v>
      </c>
    </row>
    <row r="26" spans="2:10">
      <c r="B26" s="24" t="s">
        <v>47</v>
      </c>
      <c r="C26" s="213">
        <v>1.2744720335460942</v>
      </c>
      <c r="D26" s="213">
        <v>1.311460025545802</v>
      </c>
      <c r="E26" s="213">
        <v>1.3480451667797699</v>
      </c>
      <c r="F26" s="213">
        <v>1.3913640309674418</v>
      </c>
      <c r="G26" s="213">
        <v>1.415967985274468</v>
      </c>
      <c r="H26" s="213">
        <v>1.4568071368246058</v>
      </c>
      <c r="I26" s="213">
        <v>1.4663621800368758</v>
      </c>
      <c r="J26" s="213">
        <v>1.4801561275258399</v>
      </c>
    </row>
    <row r="27" spans="2:10">
      <c r="B27" s="24" t="s">
        <v>48</v>
      </c>
      <c r="C27" s="213">
        <v>1.222964030537502</v>
      </c>
      <c r="D27" s="213">
        <v>1.2439561047178</v>
      </c>
      <c r="E27" s="213">
        <v>1.2677769146701798</v>
      </c>
      <c r="F27" s="213">
        <v>1.285778204394654</v>
      </c>
      <c r="G27" s="213">
        <v>1.3003528004330458</v>
      </c>
      <c r="H27" s="213">
        <v>1.3111803841514242</v>
      </c>
      <c r="I27" s="213">
        <v>1.3183844507713982</v>
      </c>
      <c r="J27" s="213">
        <v>1.3225157620842658</v>
      </c>
    </row>
    <row r="28" spans="2:10">
      <c r="B28" s="24" t="s">
        <v>49</v>
      </c>
      <c r="C28" s="213">
        <v>1.0253624994143746</v>
      </c>
      <c r="D28" s="213">
        <v>1.0795947922644507</v>
      </c>
      <c r="E28" s="213">
        <v>1.129885494861818</v>
      </c>
      <c r="F28" s="213">
        <v>1.191585627888206</v>
      </c>
      <c r="G28" s="213">
        <v>1.2546547796993102</v>
      </c>
      <c r="H28" s="213">
        <v>1.3159931116922741</v>
      </c>
      <c r="I28" s="213">
        <v>1.34790813881177</v>
      </c>
      <c r="J28" s="213">
        <v>1.397505569800362</v>
      </c>
    </row>
    <row r="29" spans="2:10">
      <c r="B29" s="24" t="s">
        <v>50</v>
      </c>
      <c r="C29" s="213">
        <v>0.96868461338647838</v>
      </c>
      <c r="D29" s="213">
        <v>1.0167435055589533</v>
      </c>
      <c r="E29" s="213">
        <v>1.0580036093199188</v>
      </c>
      <c r="F29" s="213">
        <v>1.0930972307642661</v>
      </c>
      <c r="G29" s="213">
        <v>1.124151601189102</v>
      </c>
      <c r="H29" s="213">
        <v>1.185038480870138</v>
      </c>
      <c r="I29" s="213">
        <v>1.232788215178368</v>
      </c>
      <c r="J29" s="213">
        <v>1.2806328215151099</v>
      </c>
    </row>
    <row r="30" spans="2:10">
      <c r="B30" s="24" t="s">
        <v>51</v>
      </c>
      <c r="C30" s="213">
        <v>0.72881686819213731</v>
      </c>
      <c r="D30" s="213">
        <v>0.7411901391729081</v>
      </c>
      <c r="E30" s="213">
        <v>0.76017131082233647</v>
      </c>
      <c r="F30" s="213">
        <v>0.77404171227925922</v>
      </c>
      <c r="G30" s="213">
        <v>0.79578234339603759</v>
      </c>
      <c r="H30" s="213">
        <v>0.81950471690834414</v>
      </c>
      <c r="I30" s="213">
        <v>0.8366492776244312</v>
      </c>
      <c r="J30" s="213">
        <v>0.8501259228594451</v>
      </c>
    </row>
    <row r="31" spans="2:10">
      <c r="B31" s="24" t="s">
        <v>82</v>
      </c>
      <c r="C31" s="213">
        <v>1.0451706292333252</v>
      </c>
      <c r="D31" s="213">
        <v>1.0660682688258571</v>
      </c>
      <c r="E31" s="213">
        <v>1.0607518039630712</v>
      </c>
      <c r="F31" s="213">
        <v>1.0876881546412711</v>
      </c>
      <c r="G31" s="213">
        <v>1.1480966044898531</v>
      </c>
      <c r="H31" s="213">
        <v>1.211570989827006</v>
      </c>
      <c r="I31" s="213">
        <v>1.2612065802310999</v>
      </c>
      <c r="J31" s="213">
        <v>1.2396669087182091</v>
      </c>
    </row>
    <row r="32" spans="2:10">
      <c r="B32" s="24" t="s">
        <v>52</v>
      </c>
      <c r="C32" s="213">
        <v>1.3203753646140621</v>
      </c>
      <c r="D32" s="213">
        <v>1.3374690409604961</v>
      </c>
      <c r="E32" s="213">
        <v>1.3706877881519601</v>
      </c>
      <c r="F32" s="213">
        <v>1.4039775492140401</v>
      </c>
      <c r="G32" s="213">
        <v>1.446850188351132</v>
      </c>
      <c r="H32" s="213">
        <v>1.516407420163792</v>
      </c>
      <c r="I32" s="213">
        <v>1.5484141764739838</v>
      </c>
      <c r="J32" s="213">
        <v>1.5586758246516719</v>
      </c>
    </row>
    <row r="33" spans="2:10">
      <c r="B33" s="24" t="s">
        <v>53</v>
      </c>
      <c r="C33" s="213">
        <v>1.1906635026486598</v>
      </c>
      <c r="D33" s="213">
        <v>1.22756974470918</v>
      </c>
      <c r="E33" s="213">
        <v>1.2430678061679259</v>
      </c>
      <c r="F33" s="213">
        <v>1.2632467807591918</v>
      </c>
      <c r="G33" s="213">
        <v>1.2915647364603458</v>
      </c>
      <c r="H33" s="213">
        <v>1.3050671692029578</v>
      </c>
      <c r="I33" s="213">
        <v>1.312064060872272</v>
      </c>
      <c r="J33" s="213">
        <v>1.3353045084272519</v>
      </c>
    </row>
    <row r="34" spans="2:10">
      <c r="B34" s="24" t="s">
        <v>54</v>
      </c>
      <c r="C34" s="213">
        <v>1.170369350121846</v>
      </c>
      <c r="D34" s="213">
        <v>1.2015457628688744</v>
      </c>
      <c r="E34" s="213">
        <v>1.2293536407191039</v>
      </c>
      <c r="F34" s="213">
        <v>1.2582388499058861</v>
      </c>
      <c r="G34" s="213">
        <v>1.287988009304438</v>
      </c>
      <c r="H34" s="213">
        <v>1.319961456186306</v>
      </c>
      <c r="I34" s="213">
        <v>1.3444997893199599</v>
      </c>
      <c r="J34" s="213">
        <v>1.366458489279806</v>
      </c>
    </row>
    <row r="35" spans="2:10">
      <c r="B35" s="24" t="s">
        <v>55</v>
      </c>
      <c r="C35" s="213">
        <v>0.89223123231167156</v>
      </c>
      <c r="D35" s="213">
        <v>0.90156786604680517</v>
      </c>
      <c r="E35" s="213">
        <v>0.91095650960270935</v>
      </c>
      <c r="F35" s="213">
        <v>0.91639757569487101</v>
      </c>
      <c r="G35" s="213">
        <v>0.92499935297485458</v>
      </c>
      <c r="H35" s="213">
        <v>0.93341712974813085</v>
      </c>
      <c r="I35" s="213">
        <v>0.94485497126200335</v>
      </c>
      <c r="J35" s="213">
        <v>0.94704352853538087</v>
      </c>
    </row>
    <row r="36" spans="2:10">
      <c r="B36" s="24" t="s">
        <v>83</v>
      </c>
      <c r="C36" s="213">
        <v>1.1880028928953121</v>
      </c>
      <c r="D36" s="213">
        <v>1.2369051794341699</v>
      </c>
      <c r="E36" s="213">
        <v>1.302924726554312</v>
      </c>
      <c r="F36" s="213">
        <v>1.3446308609459059</v>
      </c>
      <c r="G36" s="213">
        <v>1.3767267802435901</v>
      </c>
      <c r="H36" s="213">
        <v>1.56323732296421</v>
      </c>
      <c r="I36" s="213">
        <v>1.7758598445450402</v>
      </c>
      <c r="J36" s="213">
        <v>1.7925306274869377</v>
      </c>
    </row>
    <row r="37" spans="2:10">
      <c r="B37" s="25" t="s">
        <v>56</v>
      </c>
      <c r="C37" s="214">
        <v>0.77858698262834181</v>
      </c>
      <c r="D37" s="214">
        <v>0.81554310544049358</v>
      </c>
      <c r="E37" s="214">
        <v>0.83606717214460757</v>
      </c>
      <c r="F37" s="214">
        <v>0.84801884046004739</v>
      </c>
      <c r="G37" s="214">
        <v>0.87418234966286013</v>
      </c>
      <c r="H37" s="214">
        <v>0.88558902670723361</v>
      </c>
      <c r="I37" s="214">
        <v>0.88052436024751413</v>
      </c>
      <c r="J37" s="214">
        <v>0.86906937886613933</v>
      </c>
    </row>
    <row r="38" spans="2:10">
      <c r="B38" s="24" t="s">
        <v>57</v>
      </c>
      <c r="C38" s="213">
        <v>1.3285475130156261</v>
      </c>
      <c r="D38" s="213">
        <v>1.3708115497275259</v>
      </c>
      <c r="E38" s="213">
        <v>1.408420475487618</v>
      </c>
      <c r="F38" s="213">
        <v>1.441435572834824</v>
      </c>
      <c r="G38" s="213">
        <v>1.4754740603293461</v>
      </c>
      <c r="H38" s="213">
        <v>1.491933412122014</v>
      </c>
      <c r="I38" s="213">
        <v>1.4948736448304061</v>
      </c>
      <c r="J38" s="213">
        <v>1.485661524281662</v>
      </c>
    </row>
    <row r="39" spans="2:10">
      <c r="B39" s="24" t="s">
        <v>58</v>
      </c>
      <c r="C39" s="213">
        <v>1.2050317932688999</v>
      </c>
      <c r="D39" s="213">
        <v>1.266393111826938</v>
      </c>
      <c r="E39" s="213">
        <v>1.3003977802453921</v>
      </c>
      <c r="F39" s="213">
        <v>1.3172099882531301</v>
      </c>
      <c r="G39" s="213">
        <v>1.3423201569427821</v>
      </c>
      <c r="H39" s="213">
        <v>1.3688401465869899</v>
      </c>
      <c r="I39" s="213">
        <v>1.3656096643372382</v>
      </c>
      <c r="J39" s="213">
        <v>1.3666678283690981</v>
      </c>
    </row>
    <row r="40" spans="2:10">
      <c r="B40" s="24" t="s">
        <v>59</v>
      </c>
      <c r="C40" s="213">
        <v>1.5614054231052061</v>
      </c>
      <c r="D40" s="213">
        <v>1.5828587530048179</v>
      </c>
      <c r="E40" s="213">
        <v>1.6002173802824622</v>
      </c>
      <c r="F40" s="213">
        <v>1.606417777322958</v>
      </c>
      <c r="G40" s="213">
        <v>1.6093918641137042</v>
      </c>
      <c r="H40" s="213">
        <v>1.6269184345269121</v>
      </c>
      <c r="I40" s="213">
        <v>1.638482972387044</v>
      </c>
      <c r="J40" s="213">
        <v>1.6374134738961321</v>
      </c>
    </row>
    <row r="41" spans="2:10">
      <c r="B41" s="24" t="s">
        <v>60</v>
      </c>
      <c r="C41" s="213">
        <v>0.69487216814695729</v>
      </c>
      <c r="D41" s="213">
        <v>0.71449929285633562</v>
      </c>
      <c r="E41" s="213">
        <v>0.75535508932172235</v>
      </c>
      <c r="F41" s="213">
        <v>0.79620352013430085</v>
      </c>
      <c r="G41" s="213">
        <v>0.83371210308138222</v>
      </c>
      <c r="H41" s="213">
        <v>0.88207126925331791</v>
      </c>
      <c r="I41" s="213">
        <v>0.92597496415009606</v>
      </c>
      <c r="J41" s="213">
        <v>0.95126800491439523</v>
      </c>
    </row>
    <row r="42" spans="2:10">
      <c r="B42" s="24" t="s">
        <v>61</v>
      </c>
      <c r="C42" s="213">
        <v>1.128999986929226</v>
      </c>
      <c r="D42" s="213">
        <v>1.1385877923602941</v>
      </c>
      <c r="E42" s="213">
        <v>1.1515582942820539</v>
      </c>
      <c r="F42" s="213">
        <v>1.170445803741258</v>
      </c>
      <c r="G42" s="213">
        <v>1.193526138062786</v>
      </c>
      <c r="H42" s="213">
        <v>1.215989332371646</v>
      </c>
      <c r="I42" s="213">
        <v>1.240679329488898</v>
      </c>
      <c r="J42" s="213">
        <v>1.2705955489539922</v>
      </c>
    </row>
    <row r="43" spans="2:10">
      <c r="B43" s="24" t="s">
        <v>62</v>
      </c>
      <c r="C43" s="213">
        <v>1.38579755056721</v>
      </c>
      <c r="D43" s="213">
        <v>1.4077612198976202</v>
      </c>
      <c r="E43" s="213">
        <v>1.4258826659891781</v>
      </c>
      <c r="F43" s="213">
        <v>1.4429561785906901</v>
      </c>
      <c r="G43" s="213">
        <v>1.459869371732734</v>
      </c>
      <c r="H43" s="213">
        <v>1.4759308526542578</v>
      </c>
      <c r="I43" s="213">
        <v>1.48637157179988</v>
      </c>
      <c r="J43" s="213">
        <v>1.4879094771673418</v>
      </c>
    </row>
    <row r="44" spans="2:10">
      <c r="B44" s="24" t="s">
        <v>63</v>
      </c>
      <c r="C44" s="213">
        <v>0.9153914887451492</v>
      </c>
      <c r="D44" s="213">
        <v>0.96215960750195573</v>
      </c>
      <c r="E44" s="213">
        <v>1.0083081454774334</v>
      </c>
      <c r="F44" s="213">
        <v>1.041610773039142</v>
      </c>
      <c r="G44" s="213">
        <v>1.0609874005448376</v>
      </c>
      <c r="H44" s="213">
        <v>1.0917112985370898</v>
      </c>
      <c r="I44" s="213">
        <v>1.1030135166761561</v>
      </c>
      <c r="J44" s="213">
        <v>1.12169499010798</v>
      </c>
    </row>
    <row r="45" spans="2:10">
      <c r="B45" s="24" t="s">
        <v>64</v>
      </c>
      <c r="C45" s="213">
        <v>0.4865450429011785</v>
      </c>
      <c r="D45" s="213">
        <v>0.51213955977156878</v>
      </c>
      <c r="E45" s="213">
        <v>0.54308242059016243</v>
      </c>
      <c r="F45" s="213">
        <v>0.58479784487155761</v>
      </c>
      <c r="G45" s="213">
        <v>0.61884444445620768</v>
      </c>
      <c r="H45" s="213">
        <v>0.66211855506564576</v>
      </c>
      <c r="I45" s="213">
        <v>0.68718920258551386</v>
      </c>
      <c r="J45" s="213">
        <v>0.69866284074937879</v>
      </c>
    </row>
    <row r="46" spans="2:10">
      <c r="B46" s="24" t="s">
        <v>65</v>
      </c>
      <c r="C46" s="213">
        <v>1.370529054253798</v>
      </c>
      <c r="D46" s="213">
        <v>1.4081844784897399</v>
      </c>
      <c r="E46" s="213">
        <v>1.4338583768709783</v>
      </c>
      <c r="F46" s="213">
        <v>1.4492119741684359</v>
      </c>
      <c r="G46" s="213">
        <v>1.467825778564706</v>
      </c>
      <c r="H46" s="213">
        <v>1.4964744433325219</v>
      </c>
      <c r="I46" s="213">
        <v>1.4995567231371481</v>
      </c>
      <c r="J46" s="213">
        <v>1.4993276755180838</v>
      </c>
    </row>
    <row r="47" spans="2:10">
      <c r="B47" s="24" t="s">
        <v>66</v>
      </c>
      <c r="C47" s="213">
        <v>0.97052290072815128</v>
      </c>
      <c r="D47" s="213">
        <v>1.0192582973070821</v>
      </c>
      <c r="E47" s="213">
        <v>1.0477493798653217</v>
      </c>
      <c r="F47" s="213">
        <v>1.087873013689888</v>
      </c>
      <c r="G47" s="213">
        <v>1.10867063517771</v>
      </c>
      <c r="H47" s="213">
        <v>1.146136719040826</v>
      </c>
      <c r="I47" s="213">
        <v>1.164031226294804</v>
      </c>
      <c r="J47" s="213">
        <v>1.192219735420176</v>
      </c>
    </row>
    <row r="48" spans="2:10">
      <c r="B48" s="24" t="s">
        <v>84</v>
      </c>
      <c r="C48" s="213">
        <v>1.6214949395060241</v>
      </c>
      <c r="D48" s="213">
        <v>1.6585888930150881</v>
      </c>
      <c r="E48" s="213">
        <v>1.6754052305107359</v>
      </c>
      <c r="F48" s="213">
        <v>1.701936727135454</v>
      </c>
      <c r="G48" s="213">
        <v>1.7314263536733818</v>
      </c>
      <c r="H48" s="213">
        <v>1.740052784264942</v>
      </c>
      <c r="I48" s="213">
        <v>1.731964209505636</v>
      </c>
      <c r="J48" s="213">
        <v>1.73467666439313</v>
      </c>
    </row>
    <row r="49" spans="2:10">
      <c r="B49" s="24" t="s">
        <v>67</v>
      </c>
      <c r="C49" s="213">
        <v>0.67127901434859716</v>
      </c>
      <c r="D49" s="213">
        <v>0.6625939613619235</v>
      </c>
      <c r="E49" s="213">
        <v>0.65926906960131559</v>
      </c>
      <c r="F49" s="213">
        <v>0.65676800986317041</v>
      </c>
      <c r="G49" s="213">
        <v>0.67537255491906356</v>
      </c>
      <c r="H49" s="213">
        <v>0.68725653877948167</v>
      </c>
      <c r="I49" s="213">
        <v>0.70123867900319203</v>
      </c>
      <c r="J49" s="213">
        <v>0.71972447671983042</v>
      </c>
    </row>
    <row r="50" spans="2:10">
      <c r="B50" s="25" t="s">
        <v>88</v>
      </c>
      <c r="C50" s="214">
        <v>1.0883655567543999</v>
      </c>
      <c r="D50" s="214">
        <v>1.1224056911006961</v>
      </c>
      <c r="E50" s="214">
        <v>1.1502353257748246</v>
      </c>
      <c r="F50" s="214">
        <v>1.1793413136869768</v>
      </c>
      <c r="G50" s="214">
        <v>1.2110046694374634</v>
      </c>
      <c r="H50" s="214">
        <v>1.2492003086479642</v>
      </c>
      <c r="I50" s="214">
        <v>1.2708494889097881</v>
      </c>
      <c r="J50" s="214">
        <v>1.2847592559012522</v>
      </c>
    </row>
    <row r="51" spans="2:10">
      <c r="B51" s="17" t="s">
        <v>87</v>
      </c>
    </row>
    <row r="52" spans="2:10">
      <c r="B52" s="17" t="s">
        <v>70</v>
      </c>
    </row>
    <row r="53" spans="2:10">
      <c r="B53" s="17" t="s">
        <v>390</v>
      </c>
    </row>
  </sheetData>
  <mergeCells count="1">
    <mergeCell ref="B7:J7"/>
  </mergeCells>
  <pageMargins left="0.7" right="0.7" top="0.75" bottom="0.75" header="0.3" footer="0.3"/>
  <pageSetup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P23"/>
  <sheetViews>
    <sheetView showGridLines="0" topLeftCell="A4" zoomScale="90" zoomScaleNormal="90" workbookViewId="0">
      <selection activeCell="B23" sqref="B23"/>
    </sheetView>
  </sheetViews>
  <sheetFormatPr baseColWidth="10" defaultRowHeight="18"/>
  <cols>
    <col min="1" max="2" width="11.42578125" style="1"/>
    <col min="3" max="3" width="15.85546875" style="1" customWidth="1"/>
    <col min="4" max="4" width="15.140625" style="1" customWidth="1"/>
    <col min="5" max="5" width="11.7109375" style="1" bestFit="1" customWidth="1"/>
    <col min="6" max="6" width="12.42578125" style="1" bestFit="1" customWidth="1"/>
    <col min="7" max="12" width="11.7109375" style="1" bestFit="1" customWidth="1"/>
    <col min="13" max="13" width="12.140625" style="1" bestFit="1" customWidth="1"/>
    <col min="14" max="14" width="14" style="1" customWidth="1"/>
    <col min="15" max="15" width="15" style="1" customWidth="1"/>
    <col min="16" max="16" width="13.140625" style="1" bestFit="1" customWidth="1"/>
    <col min="17" max="16384" width="11.42578125" style="1"/>
  </cols>
  <sheetData>
    <row r="7" spans="2:16">
      <c r="B7" s="305" t="s">
        <v>182</v>
      </c>
      <c r="C7" s="305"/>
      <c r="D7" s="305"/>
      <c r="E7" s="305"/>
      <c r="F7" s="305"/>
      <c r="G7" s="305"/>
      <c r="H7" s="305"/>
      <c r="I7" s="305"/>
      <c r="J7" s="305"/>
      <c r="K7" s="305"/>
      <c r="L7" s="305"/>
      <c r="M7" s="305"/>
      <c r="N7" s="305"/>
      <c r="O7" s="305"/>
      <c r="P7" s="305"/>
    </row>
    <row r="8" spans="2:16" ht="72">
      <c r="B8" s="58" t="s">
        <v>183</v>
      </c>
      <c r="C8" s="59" t="s">
        <v>184</v>
      </c>
      <c r="D8" s="59" t="s">
        <v>185</v>
      </c>
      <c r="E8" s="58" t="s">
        <v>30</v>
      </c>
      <c r="F8" s="58" t="s">
        <v>186</v>
      </c>
      <c r="G8" s="58" t="s">
        <v>48</v>
      </c>
      <c r="H8" s="58" t="s">
        <v>54</v>
      </c>
      <c r="I8" s="58" t="s">
        <v>55</v>
      </c>
      <c r="J8" s="59" t="s">
        <v>62</v>
      </c>
      <c r="K8" s="59" t="s">
        <v>44</v>
      </c>
      <c r="L8" s="58" t="s">
        <v>84</v>
      </c>
      <c r="M8" s="58" t="s">
        <v>187</v>
      </c>
      <c r="N8" s="59" t="s">
        <v>188</v>
      </c>
      <c r="O8" s="59" t="s">
        <v>189</v>
      </c>
      <c r="P8" s="58" t="s">
        <v>17</v>
      </c>
    </row>
    <row r="9" spans="2:16">
      <c r="B9" s="60">
        <v>2005</v>
      </c>
      <c r="C9" s="216">
        <v>584</v>
      </c>
      <c r="D9" s="217"/>
      <c r="E9" s="218">
        <v>1233</v>
      </c>
      <c r="F9" s="218">
        <v>7693</v>
      </c>
      <c r="G9" s="218">
        <v>871</v>
      </c>
      <c r="H9" s="218">
        <v>213</v>
      </c>
      <c r="I9" s="219">
        <v>476</v>
      </c>
      <c r="J9" s="220">
        <v>410</v>
      </c>
      <c r="K9" s="220">
        <v>122</v>
      </c>
      <c r="L9" s="219">
        <v>734</v>
      </c>
      <c r="M9" s="219">
        <v>2100</v>
      </c>
      <c r="N9" s="220">
        <v>13852</v>
      </c>
      <c r="O9" s="217"/>
      <c r="P9" s="219"/>
    </row>
    <row r="10" spans="2:16">
      <c r="B10" s="60">
        <v>2006</v>
      </c>
      <c r="C10" s="218">
        <v>574</v>
      </c>
      <c r="D10" s="221">
        <v>-1.7123287671232876E-2</v>
      </c>
      <c r="E10" s="218">
        <v>1325</v>
      </c>
      <c r="F10" s="218">
        <v>8159</v>
      </c>
      <c r="G10" s="218">
        <v>732</v>
      </c>
      <c r="H10" s="218">
        <v>234</v>
      </c>
      <c r="I10" s="218">
        <v>551</v>
      </c>
      <c r="J10" s="218">
        <v>421</v>
      </c>
      <c r="K10" s="218">
        <v>171</v>
      </c>
      <c r="L10" s="218">
        <v>797</v>
      </c>
      <c r="M10" s="218">
        <v>2536</v>
      </c>
      <c r="N10" s="218">
        <v>14926</v>
      </c>
      <c r="O10" s="221">
        <v>7.7533930118394462E-2</v>
      </c>
      <c r="P10" s="218">
        <v>15499.982876712329</v>
      </c>
    </row>
    <row r="11" spans="2:16">
      <c r="B11" s="60">
        <v>2007</v>
      </c>
      <c r="C11" s="218">
        <v>641</v>
      </c>
      <c r="D11" s="221">
        <v>0.11672473867595819</v>
      </c>
      <c r="E11" s="218">
        <v>1345</v>
      </c>
      <c r="F11" s="218">
        <v>8681</v>
      </c>
      <c r="G11" s="218">
        <v>667</v>
      </c>
      <c r="H11" s="218">
        <v>282</v>
      </c>
      <c r="I11" s="218">
        <v>499</v>
      </c>
      <c r="J11" s="218">
        <v>407</v>
      </c>
      <c r="K11" s="218">
        <v>208</v>
      </c>
      <c r="L11" s="218">
        <v>940</v>
      </c>
      <c r="M11" s="218">
        <v>2929</v>
      </c>
      <c r="N11" s="218">
        <v>15958</v>
      </c>
      <c r="O11" s="221">
        <v>6.9141096073964889E-2</v>
      </c>
      <c r="P11" s="218">
        <v>16599.116724738677</v>
      </c>
    </row>
    <row r="12" spans="2:16">
      <c r="B12" s="60">
        <v>2008</v>
      </c>
      <c r="C12" s="218">
        <v>685</v>
      </c>
      <c r="D12" s="221">
        <v>6.8642745709828396E-2</v>
      </c>
      <c r="E12" s="218">
        <v>1405</v>
      </c>
      <c r="F12" s="218">
        <v>8210</v>
      </c>
      <c r="G12" s="218">
        <v>694</v>
      </c>
      <c r="H12" s="218">
        <v>272</v>
      </c>
      <c r="I12" s="218">
        <v>630</v>
      </c>
      <c r="J12" s="218">
        <v>449</v>
      </c>
      <c r="K12" s="218">
        <v>197</v>
      </c>
      <c r="L12" s="218">
        <v>1014</v>
      </c>
      <c r="M12" s="218">
        <v>3025</v>
      </c>
      <c r="N12" s="218">
        <v>15896</v>
      </c>
      <c r="O12" s="221">
        <v>-3.8851986464469232E-3</v>
      </c>
      <c r="P12" s="218">
        <v>16581.068642745711</v>
      </c>
    </row>
    <row r="13" spans="2:16">
      <c r="B13" s="60">
        <v>2009</v>
      </c>
      <c r="C13" s="218">
        <v>822</v>
      </c>
      <c r="D13" s="221">
        <v>0.2</v>
      </c>
      <c r="E13" s="218">
        <v>1232</v>
      </c>
      <c r="F13" s="218">
        <v>6714</v>
      </c>
      <c r="G13" s="218">
        <v>661</v>
      </c>
      <c r="H13" s="218">
        <v>234</v>
      </c>
      <c r="I13" s="218">
        <v>632</v>
      </c>
      <c r="J13" s="218">
        <v>399</v>
      </c>
      <c r="K13" s="218">
        <v>157</v>
      </c>
      <c r="L13" s="218">
        <v>923</v>
      </c>
      <c r="M13" s="218">
        <v>2507</v>
      </c>
      <c r="N13" s="218">
        <v>13459</v>
      </c>
      <c r="O13" s="221">
        <v>-0.15330900855561147</v>
      </c>
      <c r="P13" s="218">
        <v>14281.2</v>
      </c>
    </row>
    <row r="14" spans="2:16">
      <c r="B14" s="60">
        <v>2010</v>
      </c>
      <c r="C14" s="218">
        <v>951</v>
      </c>
      <c r="D14" s="221">
        <v>0.15693430656934307</v>
      </c>
      <c r="E14" s="218">
        <v>1235</v>
      </c>
      <c r="F14" s="218">
        <v>6805</v>
      </c>
      <c r="G14" s="218">
        <v>623</v>
      </c>
      <c r="H14" s="218">
        <v>213</v>
      </c>
      <c r="I14" s="218">
        <v>743</v>
      </c>
      <c r="J14" s="218">
        <v>392</v>
      </c>
      <c r="K14" s="218">
        <v>191</v>
      </c>
      <c r="L14" s="218">
        <v>843</v>
      </c>
      <c r="M14" s="218">
        <v>2580</v>
      </c>
      <c r="N14" s="218">
        <v>13625</v>
      </c>
      <c r="O14" s="221">
        <v>1.2333754365108848E-2</v>
      </c>
      <c r="P14" s="218">
        <v>14576.156934306569</v>
      </c>
    </row>
    <row r="15" spans="2:16">
      <c r="B15" s="60">
        <v>2011</v>
      </c>
      <c r="C15" s="218">
        <v>1065</v>
      </c>
      <c r="D15" s="221">
        <v>0.11987381703470032</v>
      </c>
      <c r="E15" s="218">
        <v>1252</v>
      </c>
      <c r="F15" s="218">
        <v>6182</v>
      </c>
      <c r="G15" s="218">
        <v>546</v>
      </c>
      <c r="H15" s="218">
        <v>241</v>
      </c>
      <c r="I15" s="218">
        <v>759</v>
      </c>
      <c r="J15" s="218">
        <v>403</v>
      </c>
      <c r="K15" s="218">
        <v>180</v>
      </c>
      <c r="L15" s="218">
        <v>820</v>
      </c>
      <c r="M15" s="218">
        <v>2607</v>
      </c>
      <c r="N15" s="218">
        <v>12990</v>
      </c>
      <c r="O15" s="221">
        <v>-4.6605504587155962E-2</v>
      </c>
      <c r="P15" s="218">
        <v>14055.119873817035</v>
      </c>
    </row>
    <row r="16" spans="2:16">
      <c r="B16" s="60">
        <v>2012</v>
      </c>
      <c r="C16" s="218">
        <v>1292</v>
      </c>
      <c r="D16" s="221">
        <v>0.2131455399061033</v>
      </c>
      <c r="E16" s="218">
        <v>1293</v>
      </c>
      <c r="F16" s="218">
        <v>6609</v>
      </c>
      <c r="G16" s="218">
        <v>582</v>
      </c>
      <c r="H16" s="218">
        <v>282</v>
      </c>
      <c r="I16" s="218">
        <v>992</v>
      </c>
      <c r="J16" s="218">
        <v>428</v>
      </c>
      <c r="K16" s="218">
        <v>251</v>
      </c>
      <c r="L16" s="218">
        <v>939</v>
      </c>
      <c r="M16" s="218">
        <v>2646</v>
      </c>
      <c r="N16" s="218">
        <v>14022</v>
      </c>
      <c r="O16" s="221">
        <v>7.9445727482678988E-2</v>
      </c>
      <c r="P16" s="218">
        <v>15314.213145539907</v>
      </c>
    </row>
    <row r="17" spans="2:16">
      <c r="B17" s="60">
        <v>2013</v>
      </c>
      <c r="C17" s="218">
        <v>1211</v>
      </c>
      <c r="D17" s="221">
        <v>-6.2693498452012386E-2</v>
      </c>
      <c r="E17" s="218">
        <v>1316</v>
      </c>
      <c r="F17" s="218">
        <v>6638</v>
      </c>
      <c r="G17" s="218">
        <v>636</v>
      </c>
      <c r="H17" s="218">
        <v>246</v>
      </c>
      <c r="I17" s="218">
        <v>1058</v>
      </c>
      <c r="J17" s="218">
        <v>370</v>
      </c>
      <c r="K17" s="218">
        <v>210</v>
      </c>
      <c r="L17" s="218">
        <v>1042</v>
      </c>
      <c r="M17" s="218">
        <v>2717</v>
      </c>
      <c r="N17" s="218">
        <v>14233</v>
      </c>
      <c r="O17" s="221">
        <v>1.5047782056767937E-2</v>
      </c>
      <c r="P17" s="218">
        <v>15443.937306501548</v>
      </c>
    </row>
    <row r="18" spans="2:16">
      <c r="B18" s="60">
        <v>2014</v>
      </c>
      <c r="C18" s="218">
        <v>1244</v>
      </c>
      <c r="D18" s="221">
        <v>2.7250206440957887E-2</v>
      </c>
      <c r="E18" s="218">
        <v>1346</v>
      </c>
      <c r="F18" s="218">
        <v>7269</v>
      </c>
      <c r="G18" s="218">
        <v>600</v>
      </c>
      <c r="H18" s="218">
        <v>268</v>
      </c>
      <c r="I18" s="218">
        <v>946</v>
      </c>
      <c r="J18" s="218">
        <v>323</v>
      </c>
      <c r="K18" s="218">
        <v>218</v>
      </c>
      <c r="L18" s="218">
        <v>1002</v>
      </c>
      <c r="M18" s="218">
        <v>2919</v>
      </c>
      <c r="N18" s="218">
        <v>14891</v>
      </c>
      <c r="O18" s="221">
        <v>4.6230590880348484E-2</v>
      </c>
      <c r="P18" s="218">
        <v>16135.02725020644</v>
      </c>
    </row>
    <row r="19" spans="2:16">
      <c r="B19" s="60">
        <v>2015</v>
      </c>
      <c r="C19" s="218">
        <v>1364</v>
      </c>
      <c r="D19" s="221">
        <v>9.6463022508038579E-2</v>
      </c>
      <c r="E19" s="218">
        <v>1265</v>
      </c>
      <c r="F19" s="218">
        <v>8704</v>
      </c>
      <c r="G19" s="218">
        <v>676</v>
      </c>
      <c r="H19" s="218">
        <v>285</v>
      </c>
      <c r="I19" s="218">
        <v>1031</v>
      </c>
      <c r="J19" s="218">
        <v>380</v>
      </c>
      <c r="K19" s="218">
        <v>215</v>
      </c>
      <c r="L19" s="218">
        <v>904</v>
      </c>
      <c r="M19" s="218">
        <v>3247</v>
      </c>
      <c r="N19" s="218">
        <v>16707</v>
      </c>
      <c r="O19" s="221">
        <v>0.12195285743066282</v>
      </c>
      <c r="P19" s="218">
        <v>18071.096463022506</v>
      </c>
    </row>
    <row r="20" spans="2:16">
      <c r="B20" s="60">
        <v>2016</v>
      </c>
      <c r="C20" s="218">
        <v>1310</v>
      </c>
      <c r="D20" s="221">
        <v>-3.9589442815249266E-2</v>
      </c>
      <c r="E20" s="218">
        <v>1153</v>
      </c>
      <c r="F20" s="218">
        <v>8262</v>
      </c>
      <c r="G20" s="218">
        <v>594</v>
      </c>
      <c r="H20" s="218">
        <v>301</v>
      </c>
      <c r="I20" s="218">
        <v>1181</v>
      </c>
      <c r="J20" s="218">
        <v>319</v>
      </c>
      <c r="K20" s="218">
        <v>204</v>
      </c>
      <c r="L20" s="218">
        <v>968</v>
      </c>
      <c r="M20" s="218">
        <v>3121</v>
      </c>
      <c r="N20" s="218">
        <v>16103</v>
      </c>
      <c r="O20" s="221">
        <v>-3.6152510923564973E-2</v>
      </c>
      <c r="P20" s="218">
        <v>17412.960410557185</v>
      </c>
    </row>
    <row r="21" spans="2:16">
      <c r="B21" s="60">
        <v>2017</v>
      </c>
      <c r="C21" s="218">
        <v>1334</v>
      </c>
      <c r="D21" s="221">
        <v>1.8320610687022901E-2</v>
      </c>
      <c r="E21" s="218">
        <v>1106</v>
      </c>
      <c r="F21" s="218">
        <v>8370</v>
      </c>
      <c r="G21" s="218">
        <v>585</v>
      </c>
      <c r="H21" s="218">
        <v>287</v>
      </c>
      <c r="I21" s="218">
        <v>1274</v>
      </c>
      <c r="J21" s="218">
        <v>379</v>
      </c>
      <c r="K21" s="218">
        <v>186</v>
      </c>
      <c r="L21" s="218">
        <v>897</v>
      </c>
      <c r="M21" s="218">
        <v>2766</v>
      </c>
      <c r="N21" s="218">
        <v>15850</v>
      </c>
      <c r="O21" s="221">
        <v>-1.5711358132025087E-2</v>
      </c>
      <c r="P21" s="218">
        <v>17184.018320610689</v>
      </c>
    </row>
    <row r="22" spans="2:16">
      <c r="B22" s="61">
        <v>2018</v>
      </c>
      <c r="C22" s="222">
        <v>1555</v>
      </c>
      <c r="D22" s="223">
        <v>0.16566716641679161</v>
      </c>
      <c r="E22" s="222">
        <v>1155</v>
      </c>
      <c r="F22" s="222">
        <v>7173</v>
      </c>
      <c r="G22" s="222">
        <v>520</v>
      </c>
      <c r="H22" s="222">
        <v>307</v>
      </c>
      <c r="I22" s="222">
        <v>1191</v>
      </c>
      <c r="J22" s="222">
        <v>423</v>
      </c>
      <c r="K22" s="222">
        <v>197</v>
      </c>
      <c r="L22" s="222">
        <v>905</v>
      </c>
      <c r="M22" s="222">
        <v>2998</v>
      </c>
      <c r="N22" s="222">
        <v>14869</v>
      </c>
      <c r="O22" s="223">
        <v>-6.1892744479495269E-2</v>
      </c>
      <c r="P22" s="222">
        <v>16424.165667166417</v>
      </c>
    </row>
    <row r="23" spans="2:16">
      <c r="B23" s="62" t="s">
        <v>190</v>
      </c>
      <c r="C23" s="55"/>
      <c r="D23" s="55"/>
      <c r="E23" s="56"/>
      <c r="F23" s="56"/>
      <c r="G23" s="56"/>
      <c r="H23" s="56"/>
      <c r="I23" s="56"/>
      <c r="J23" s="55"/>
      <c r="K23" s="55"/>
      <c r="L23" s="55"/>
      <c r="P23" s="57"/>
    </row>
  </sheetData>
  <mergeCells count="1">
    <mergeCell ref="B7:P7"/>
  </mergeCells>
  <pageMargins left="0.7" right="0.7" top="0.75" bottom="0.75" header="0.3" footer="0.3"/>
  <pageSetup orientation="portrait" horizontalDpi="4294967293" vertic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P23"/>
  <sheetViews>
    <sheetView showGridLines="0" topLeftCell="A7" zoomScale="69" zoomScaleNormal="69" workbookViewId="0">
      <selection activeCell="B21" sqref="B21:P21"/>
    </sheetView>
  </sheetViews>
  <sheetFormatPr baseColWidth="10" defaultRowHeight="18"/>
  <cols>
    <col min="1" max="2" width="11.42578125" style="1"/>
    <col min="3" max="3" width="18.28515625" style="1" customWidth="1"/>
    <col min="4" max="4" width="19.28515625" style="1" customWidth="1"/>
    <col min="5" max="13" width="14.140625" style="1" customWidth="1"/>
    <col min="14" max="14" width="18.28515625" style="1" customWidth="1"/>
    <col min="15" max="15" width="20.140625" style="1" customWidth="1"/>
    <col min="16" max="16" width="15.42578125" style="1" customWidth="1"/>
    <col min="17" max="16384" width="11.42578125" style="1"/>
  </cols>
  <sheetData>
    <row r="6" spans="2:16" ht="18.75">
      <c r="B6" s="306" t="s">
        <v>191</v>
      </c>
      <c r="C6" s="306"/>
      <c r="D6" s="306"/>
      <c r="E6" s="306"/>
      <c r="F6" s="306"/>
      <c r="G6" s="306"/>
      <c r="H6" s="306"/>
      <c r="I6" s="306"/>
      <c r="J6" s="306"/>
      <c r="K6" s="306"/>
      <c r="L6" s="306"/>
      <c r="M6" s="306"/>
      <c r="N6" s="306"/>
      <c r="O6" s="306"/>
      <c r="P6" s="306"/>
    </row>
    <row r="7" spans="2:16" ht="93.75">
      <c r="B7" s="63" t="s">
        <v>183</v>
      </c>
      <c r="C7" s="63" t="s">
        <v>192</v>
      </c>
      <c r="D7" s="63" t="s">
        <v>193</v>
      </c>
      <c r="E7" s="63" t="s">
        <v>30</v>
      </c>
      <c r="F7" s="63" t="s">
        <v>186</v>
      </c>
      <c r="G7" s="63" t="s">
        <v>48</v>
      </c>
      <c r="H7" s="63" t="s">
        <v>54</v>
      </c>
      <c r="I7" s="63" t="s">
        <v>55</v>
      </c>
      <c r="J7" s="63" t="s">
        <v>62</v>
      </c>
      <c r="K7" s="63" t="s">
        <v>44</v>
      </c>
      <c r="L7" s="63" t="s">
        <v>84</v>
      </c>
      <c r="M7" s="63" t="s">
        <v>187</v>
      </c>
      <c r="N7" s="63" t="s">
        <v>194</v>
      </c>
      <c r="O7" s="63" t="s">
        <v>195</v>
      </c>
      <c r="P7" s="63" t="s">
        <v>17</v>
      </c>
    </row>
    <row r="8" spans="2:16" ht="18.75">
      <c r="B8" s="64">
        <v>2006</v>
      </c>
      <c r="C8" s="224">
        <v>132</v>
      </c>
      <c r="D8" s="225"/>
      <c r="E8" s="224">
        <v>877</v>
      </c>
      <c r="F8" s="224">
        <v>5180</v>
      </c>
      <c r="G8" s="224">
        <v>711</v>
      </c>
      <c r="H8" s="224">
        <v>177</v>
      </c>
      <c r="I8" s="224">
        <v>378</v>
      </c>
      <c r="J8" s="224">
        <v>265</v>
      </c>
      <c r="K8" s="224">
        <v>101</v>
      </c>
      <c r="L8" s="224">
        <v>506</v>
      </c>
      <c r="M8" s="224">
        <v>1305</v>
      </c>
      <c r="N8" s="226">
        <v>9500</v>
      </c>
      <c r="O8" s="225"/>
      <c r="P8" s="224">
        <v>9632</v>
      </c>
    </row>
    <row r="9" spans="2:16" ht="18.75">
      <c r="B9" s="64">
        <v>2007</v>
      </c>
      <c r="C9" s="224">
        <v>199</v>
      </c>
      <c r="D9" s="225">
        <v>0.50757575757575757</v>
      </c>
      <c r="E9" s="224">
        <v>885</v>
      </c>
      <c r="F9" s="224">
        <v>5094</v>
      </c>
      <c r="G9" s="224">
        <v>745</v>
      </c>
      <c r="H9" s="227">
        <v>160</v>
      </c>
      <c r="I9" s="224">
        <v>418</v>
      </c>
      <c r="J9" s="224">
        <v>272</v>
      </c>
      <c r="K9" s="227">
        <v>128</v>
      </c>
      <c r="L9" s="224">
        <v>506</v>
      </c>
      <c r="M9" s="224">
        <v>1550</v>
      </c>
      <c r="N9" s="226">
        <v>9758</v>
      </c>
      <c r="O9" s="225">
        <v>2.7157894736842107E-2</v>
      </c>
      <c r="P9" s="224">
        <v>9957</v>
      </c>
    </row>
    <row r="10" spans="2:16" ht="18.75">
      <c r="B10" s="64">
        <v>2008</v>
      </c>
      <c r="C10" s="224">
        <v>197</v>
      </c>
      <c r="D10" s="225">
        <v>-1.0050251256281407E-2</v>
      </c>
      <c r="E10" s="224">
        <v>899</v>
      </c>
      <c r="F10" s="224">
        <v>5483</v>
      </c>
      <c r="G10" s="224">
        <v>682</v>
      </c>
      <c r="H10" s="227">
        <v>154</v>
      </c>
      <c r="I10" s="224">
        <v>407</v>
      </c>
      <c r="J10" s="224">
        <v>252</v>
      </c>
      <c r="K10" s="227">
        <v>90</v>
      </c>
      <c r="L10" s="224">
        <v>538</v>
      </c>
      <c r="M10" s="224">
        <v>1738</v>
      </c>
      <c r="N10" s="226">
        <v>10243</v>
      </c>
      <c r="O10" s="225">
        <v>4.9702807952449274E-2</v>
      </c>
      <c r="P10" s="224">
        <v>10440</v>
      </c>
    </row>
    <row r="11" spans="2:16" ht="18.75">
      <c r="B11" s="64">
        <v>2009</v>
      </c>
      <c r="C11" s="224">
        <v>213</v>
      </c>
      <c r="D11" s="225">
        <v>8.1218274111675121E-2</v>
      </c>
      <c r="E11" s="224">
        <v>786</v>
      </c>
      <c r="F11" s="224">
        <v>4831</v>
      </c>
      <c r="G11" s="224">
        <v>592</v>
      </c>
      <c r="H11" s="227">
        <v>156</v>
      </c>
      <c r="I11" s="224">
        <v>399</v>
      </c>
      <c r="J11" s="224">
        <v>266</v>
      </c>
      <c r="K11" s="227">
        <v>99</v>
      </c>
      <c r="L11" s="224">
        <v>553</v>
      </c>
      <c r="M11" s="224">
        <v>1734</v>
      </c>
      <c r="N11" s="226">
        <v>9416</v>
      </c>
      <c r="O11" s="225">
        <v>-8.0738065020013669E-2</v>
      </c>
      <c r="P11" s="224">
        <v>9629</v>
      </c>
    </row>
    <row r="12" spans="2:16" ht="18.75">
      <c r="B12" s="64">
        <v>2010</v>
      </c>
      <c r="C12" s="224">
        <v>229</v>
      </c>
      <c r="D12" s="225">
        <v>7.5117370892018781E-2</v>
      </c>
      <c r="E12" s="224">
        <v>712</v>
      </c>
      <c r="F12" s="224">
        <v>4769</v>
      </c>
      <c r="G12" s="224">
        <v>439</v>
      </c>
      <c r="H12" s="227">
        <v>153</v>
      </c>
      <c r="I12" s="224">
        <v>401</v>
      </c>
      <c r="J12" s="224">
        <v>206</v>
      </c>
      <c r="K12" s="227">
        <v>106</v>
      </c>
      <c r="L12" s="224">
        <v>585</v>
      </c>
      <c r="M12" s="224">
        <v>1799</v>
      </c>
      <c r="N12" s="226">
        <v>9170</v>
      </c>
      <c r="O12" s="225">
        <v>-2.6125743415463042E-2</v>
      </c>
      <c r="P12" s="224">
        <v>9399</v>
      </c>
    </row>
    <row r="13" spans="2:16" ht="18.75">
      <c r="B13" s="64">
        <v>2011</v>
      </c>
      <c r="C13" s="224">
        <v>245</v>
      </c>
      <c r="D13" s="225">
        <v>6.9868995633187769E-2</v>
      </c>
      <c r="E13" s="224">
        <v>960</v>
      </c>
      <c r="F13" s="224">
        <v>5612</v>
      </c>
      <c r="G13" s="224">
        <v>551</v>
      </c>
      <c r="H13" s="227">
        <v>221</v>
      </c>
      <c r="I13" s="224">
        <v>579</v>
      </c>
      <c r="J13" s="224">
        <v>302</v>
      </c>
      <c r="K13" s="227">
        <v>141</v>
      </c>
      <c r="L13" s="224">
        <v>775</v>
      </c>
      <c r="M13" s="224">
        <v>2099</v>
      </c>
      <c r="N13" s="226">
        <v>11240</v>
      </c>
      <c r="O13" s="225">
        <v>0.22573609596510361</v>
      </c>
      <c r="P13" s="224">
        <v>11485</v>
      </c>
    </row>
    <row r="14" spans="2:16" ht="18.75">
      <c r="B14" s="64">
        <v>2012</v>
      </c>
      <c r="C14" s="224">
        <v>281</v>
      </c>
      <c r="D14" s="225">
        <v>0.14693877551020409</v>
      </c>
      <c r="E14" s="224">
        <v>1027</v>
      </c>
      <c r="F14" s="224">
        <v>5924</v>
      </c>
      <c r="G14" s="224">
        <v>568</v>
      </c>
      <c r="H14" s="227">
        <v>203</v>
      </c>
      <c r="I14" s="224">
        <v>794</v>
      </c>
      <c r="J14" s="224">
        <v>305</v>
      </c>
      <c r="K14" s="227">
        <v>142</v>
      </c>
      <c r="L14" s="224">
        <v>753</v>
      </c>
      <c r="M14" s="224">
        <v>2333</v>
      </c>
      <c r="N14" s="226">
        <v>12049</v>
      </c>
      <c r="O14" s="225">
        <v>7.1975088967971529E-2</v>
      </c>
      <c r="P14" s="224">
        <v>12330</v>
      </c>
    </row>
    <row r="15" spans="2:16" ht="18.75">
      <c r="B15" s="64">
        <v>2013</v>
      </c>
      <c r="C15" s="224">
        <v>302</v>
      </c>
      <c r="D15" s="225">
        <v>7.4733096085409248E-2</v>
      </c>
      <c r="E15" s="224">
        <v>939</v>
      </c>
      <c r="F15" s="224">
        <v>4792</v>
      </c>
      <c r="G15" s="224">
        <v>500</v>
      </c>
      <c r="H15" s="227">
        <v>207</v>
      </c>
      <c r="I15" s="224">
        <v>665</v>
      </c>
      <c r="J15" s="224">
        <v>257</v>
      </c>
      <c r="K15" s="227">
        <v>107</v>
      </c>
      <c r="L15" s="224">
        <v>630</v>
      </c>
      <c r="M15" s="224">
        <v>1944</v>
      </c>
      <c r="N15" s="226">
        <v>10041</v>
      </c>
      <c r="O15" s="225">
        <v>-0.16665283426010458</v>
      </c>
      <c r="P15" s="224">
        <v>10343</v>
      </c>
    </row>
    <row r="16" spans="2:16" ht="18.75">
      <c r="B16" s="64">
        <v>2014</v>
      </c>
      <c r="C16" s="224">
        <v>305</v>
      </c>
      <c r="D16" s="225">
        <v>9.9337748344370865E-3</v>
      </c>
      <c r="E16" s="224">
        <v>886</v>
      </c>
      <c r="F16" s="224">
        <v>4514</v>
      </c>
      <c r="G16" s="224">
        <v>398</v>
      </c>
      <c r="H16" s="227">
        <v>195</v>
      </c>
      <c r="I16" s="224">
        <v>709</v>
      </c>
      <c r="J16" s="224">
        <v>243</v>
      </c>
      <c r="K16" s="227">
        <v>116</v>
      </c>
      <c r="L16" s="224">
        <v>570</v>
      </c>
      <c r="M16" s="224">
        <v>1883</v>
      </c>
      <c r="N16" s="226">
        <v>9514</v>
      </c>
      <c r="O16" s="225">
        <v>-5.2484812269694252E-2</v>
      </c>
      <c r="P16" s="224">
        <v>9819</v>
      </c>
    </row>
    <row r="17" spans="2:16" ht="18.75">
      <c r="B17" s="64">
        <v>2015</v>
      </c>
      <c r="C17" s="224">
        <v>410</v>
      </c>
      <c r="D17" s="225">
        <v>0.34426229508196721</v>
      </c>
      <c r="E17" s="224">
        <v>805</v>
      </c>
      <c r="F17" s="224">
        <v>4270</v>
      </c>
      <c r="G17" s="224">
        <v>432</v>
      </c>
      <c r="H17" s="227">
        <v>193</v>
      </c>
      <c r="I17" s="224">
        <v>601</v>
      </c>
      <c r="J17" s="224">
        <v>237</v>
      </c>
      <c r="K17" s="227">
        <v>123</v>
      </c>
      <c r="L17" s="224">
        <v>532</v>
      </c>
      <c r="M17" s="224">
        <v>1735</v>
      </c>
      <c r="N17" s="226">
        <v>8928</v>
      </c>
      <c r="O17" s="225">
        <v>-6.1593441244481816E-2</v>
      </c>
      <c r="P17" s="224">
        <v>9338</v>
      </c>
    </row>
    <row r="18" spans="2:16" ht="18.75">
      <c r="B18" s="64">
        <v>2016</v>
      </c>
      <c r="C18" s="224">
        <v>426</v>
      </c>
      <c r="D18" s="225">
        <v>3.9024390243902439E-2</v>
      </c>
      <c r="E18" s="224">
        <v>653</v>
      </c>
      <c r="F18" s="224">
        <v>4032</v>
      </c>
      <c r="G18" s="224">
        <v>380</v>
      </c>
      <c r="H18" s="227">
        <v>137</v>
      </c>
      <c r="I18" s="224">
        <v>566</v>
      </c>
      <c r="J18" s="224">
        <v>196</v>
      </c>
      <c r="K18" s="227">
        <v>110</v>
      </c>
      <c r="L18" s="224">
        <v>497</v>
      </c>
      <c r="M18" s="224">
        <v>1660</v>
      </c>
      <c r="N18" s="226">
        <v>8231</v>
      </c>
      <c r="O18" s="225">
        <v>-7.8068996415770614E-2</v>
      </c>
      <c r="P18" s="224">
        <v>8657</v>
      </c>
    </row>
    <row r="19" spans="2:16" ht="18.75">
      <c r="B19" s="64">
        <v>2017</v>
      </c>
      <c r="C19" s="224">
        <v>407</v>
      </c>
      <c r="D19" s="225">
        <v>-4.4600938967136149E-2</v>
      </c>
      <c r="E19" s="224">
        <v>625</v>
      </c>
      <c r="F19" s="224">
        <v>3950</v>
      </c>
      <c r="G19" s="224">
        <v>359</v>
      </c>
      <c r="H19" s="224">
        <v>138</v>
      </c>
      <c r="I19" s="224">
        <v>570</v>
      </c>
      <c r="J19" s="224">
        <v>179</v>
      </c>
      <c r="K19" s="224">
        <v>105.00173911086</v>
      </c>
      <c r="L19" s="224">
        <v>492</v>
      </c>
      <c r="M19" s="224">
        <v>1684.9982608891401</v>
      </c>
      <c r="N19" s="226">
        <v>8103</v>
      </c>
      <c r="O19" s="225">
        <v>-1.5550965860770259E-2</v>
      </c>
      <c r="P19" s="224">
        <v>8510</v>
      </c>
    </row>
    <row r="20" spans="2:16" ht="18.75">
      <c r="B20" s="65">
        <v>2018</v>
      </c>
      <c r="C20" s="228">
        <v>457</v>
      </c>
      <c r="D20" s="229">
        <v>0.12285012285012285</v>
      </c>
      <c r="E20" s="228">
        <v>676</v>
      </c>
      <c r="F20" s="228">
        <v>4176</v>
      </c>
      <c r="G20" s="228">
        <v>328</v>
      </c>
      <c r="H20" s="228">
        <v>173.95454545454541</v>
      </c>
      <c r="I20" s="228">
        <v>615</v>
      </c>
      <c r="J20" s="228">
        <v>142</v>
      </c>
      <c r="K20" s="228">
        <v>118.59148879452914</v>
      </c>
      <c r="L20" s="228">
        <v>427</v>
      </c>
      <c r="M20" s="228">
        <v>210</v>
      </c>
      <c r="N20" s="230">
        <v>6574</v>
      </c>
      <c r="O20" s="229">
        <v>-0.18869554485992843</v>
      </c>
      <c r="P20" s="228">
        <v>7031</v>
      </c>
    </row>
    <row r="21" spans="2:16">
      <c r="B21" s="307" t="s">
        <v>190</v>
      </c>
      <c r="C21" s="307"/>
      <c r="D21" s="307"/>
      <c r="E21" s="307"/>
      <c r="F21" s="307"/>
      <c r="G21" s="307"/>
      <c r="H21" s="307"/>
      <c r="I21" s="307"/>
      <c r="J21" s="307"/>
      <c r="K21" s="307"/>
      <c r="L21" s="307"/>
      <c r="M21" s="307"/>
      <c r="N21" s="307"/>
      <c r="O21" s="307"/>
      <c r="P21" s="307"/>
    </row>
    <row r="22" spans="2:16" ht="36.75" customHeight="1">
      <c r="B22" s="308" t="s">
        <v>196</v>
      </c>
      <c r="C22" s="308"/>
      <c r="D22" s="308"/>
      <c r="E22" s="308"/>
      <c r="F22" s="308"/>
      <c r="G22" s="308"/>
      <c r="H22" s="308"/>
      <c r="I22" s="308"/>
      <c r="J22" s="308"/>
      <c r="K22" s="308"/>
      <c r="L22" s="308"/>
      <c r="M22" s="308"/>
      <c r="N22" s="308"/>
      <c r="O22" s="308"/>
      <c r="P22" s="308"/>
    </row>
    <row r="23" spans="2:16">
      <c r="B23" s="307" t="s">
        <v>197</v>
      </c>
      <c r="C23" s="307"/>
      <c r="D23" s="307"/>
      <c r="E23" s="307"/>
      <c r="F23" s="307"/>
      <c r="G23" s="307"/>
      <c r="H23" s="307"/>
      <c r="I23" s="307"/>
      <c r="J23" s="307"/>
      <c r="K23" s="307"/>
      <c r="L23" s="307"/>
      <c r="M23" s="307"/>
      <c r="N23" s="307"/>
      <c r="O23" s="307"/>
      <c r="P23" s="307"/>
    </row>
  </sheetData>
  <mergeCells count="4">
    <mergeCell ref="B6:P6"/>
    <mergeCell ref="B21:P21"/>
    <mergeCell ref="B22:P22"/>
    <mergeCell ref="B23:P2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Q42"/>
  <sheetViews>
    <sheetView showGridLines="0" zoomScale="77" zoomScaleNormal="77" workbookViewId="0">
      <selection activeCell="D47" sqref="D47"/>
    </sheetView>
  </sheetViews>
  <sheetFormatPr baseColWidth="10" defaultRowHeight="18"/>
  <cols>
    <col min="1" max="1" width="11.42578125" style="1"/>
    <col min="2" max="2" width="20.85546875" style="1" customWidth="1"/>
    <col min="3" max="16384" width="11.42578125" style="1"/>
  </cols>
  <sheetData>
    <row r="6" spans="2:17">
      <c r="B6" s="66" t="s">
        <v>198</v>
      </c>
      <c r="C6" s="66"/>
      <c r="D6" s="66"/>
      <c r="E6" s="66"/>
      <c r="F6" s="66"/>
      <c r="G6" s="66"/>
      <c r="H6" s="66"/>
      <c r="I6" s="66"/>
      <c r="J6" s="66"/>
      <c r="K6" s="66"/>
      <c r="L6" s="66"/>
      <c r="M6" s="66"/>
      <c r="N6" s="66"/>
      <c r="O6" s="66"/>
      <c r="P6" s="66"/>
      <c r="Q6" s="75"/>
    </row>
    <row r="7" spans="2:17" ht="36">
      <c r="B7" s="71" t="s">
        <v>199</v>
      </c>
      <c r="C7" s="71">
        <v>2006</v>
      </c>
      <c r="D7" s="71">
        <v>2007</v>
      </c>
      <c r="E7" s="71">
        <v>2008</v>
      </c>
      <c r="F7" s="71">
        <v>2009</v>
      </c>
      <c r="G7" s="71">
        <v>2010</v>
      </c>
      <c r="H7" s="71">
        <v>2011</v>
      </c>
      <c r="I7" s="71">
        <v>2012</v>
      </c>
      <c r="J7" s="71">
        <v>2013</v>
      </c>
      <c r="K7" s="71">
        <v>2014</v>
      </c>
      <c r="L7" s="71">
        <v>2015</v>
      </c>
      <c r="M7" s="71">
        <v>2016</v>
      </c>
      <c r="N7" s="71">
        <v>2017</v>
      </c>
      <c r="O7" s="71">
        <v>2018</v>
      </c>
      <c r="P7" s="71" t="s">
        <v>200</v>
      </c>
      <c r="Q7" s="71" t="s">
        <v>201</v>
      </c>
    </row>
    <row r="8" spans="2:17">
      <c r="B8" s="69" t="s">
        <v>202</v>
      </c>
      <c r="C8" s="215">
        <v>181</v>
      </c>
      <c r="D8" s="215">
        <v>219</v>
      </c>
      <c r="E8" s="215">
        <v>219</v>
      </c>
      <c r="F8" s="231">
        <v>233</v>
      </c>
      <c r="G8" s="215">
        <v>321</v>
      </c>
      <c r="H8" s="231">
        <v>308</v>
      </c>
      <c r="I8" s="231">
        <v>427</v>
      </c>
      <c r="J8" s="231">
        <v>390</v>
      </c>
      <c r="K8" s="231">
        <v>337</v>
      </c>
      <c r="L8" s="231">
        <v>367</v>
      </c>
      <c r="M8" s="231">
        <v>308</v>
      </c>
      <c r="N8" s="231">
        <v>333</v>
      </c>
      <c r="O8" s="231">
        <v>345</v>
      </c>
      <c r="P8" s="231">
        <v>40</v>
      </c>
      <c r="Q8" s="232">
        <v>49</v>
      </c>
    </row>
    <row r="9" spans="2:17">
      <c r="B9" s="69" t="s">
        <v>203</v>
      </c>
      <c r="C9" s="215">
        <v>72</v>
      </c>
      <c r="D9" s="215">
        <v>85</v>
      </c>
      <c r="E9" s="215">
        <v>63</v>
      </c>
      <c r="F9" s="231">
        <v>65</v>
      </c>
      <c r="G9" s="215">
        <v>70</v>
      </c>
      <c r="H9" s="231">
        <v>63</v>
      </c>
      <c r="I9" s="231">
        <v>94</v>
      </c>
      <c r="J9" s="231">
        <v>107</v>
      </c>
      <c r="K9" s="231">
        <v>115</v>
      </c>
      <c r="L9" s="231">
        <v>118</v>
      </c>
      <c r="M9" s="231">
        <v>152</v>
      </c>
      <c r="N9" s="231">
        <v>194</v>
      </c>
      <c r="O9" s="231">
        <v>219</v>
      </c>
      <c r="P9" s="231">
        <v>40</v>
      </c>
      <c r="Q9" s="232">
        <v>49</v>
      </c>
    </row>
    <row r="10" spans="2:17">
      <c r="B10" s="69" t="s">
        <v>204</v>
      </c>
      <c r="C10" s="215">
        <v>11</v>
      </c>
      <c r="D10" s="215">
        <v>12</v>
      </c>
      <c r="E10" s="215">
        <v>22</v>
      </c>
      <c r="F10" s="231">
        <v>48</v>
      </c>
      <c r="G10" s="215">
        <v>43</v>
      </c>
      <c r="H10" s="231">
        <v>69</v>
      </c>
      <c r="I10" s="231">
        <v>98</v>
      </c>
      <c r="J10" s="231">
        <v>70</v>
      </c>
      <c r="K10" s="231">
        <v>75</v>
      </c>
      <c r="L10" s="231">
        <v>80</v>
      </c>
      <c r="M10" s="231">
        <v>84</v>
      </c>
      <c r="N10" s="231">
        <v>90</v>
      </c>
      <c r="O10" s="231">
        <v>119</v>
      </c>
      <c r="P10" s="231">
        <v>40</v>
      </c>
      <c r="Q10" s="232">
        <v>49</v>
      </c>
    </row>
    <row r="11" spans="2:17">
      <c r="B11" s="69" t="s">
        <v>205</v>
      </c>
      <c r="C11" s="215">
        <v>81</v>
      </c>
      <c r="D11" s="215">
        <v>73</v>
      </c>
      <c r="E11" s="215">
        <v>97</v>
      </c>
      <c r="F11" s="231">
        <v>114</v>
      </c>
      <c r="G11" s="215">
        <v>110</v>
      </c>
      <c r="H11" s="231">
        <v>157</v>
      </c>
      <c r="I11" s="231">
        <v>146</v>
      </c>
      <c r="J11" s="231">
        <v>136</v>
      </c>
      <c r="K11" s="231">
        <v>141</v>
      </c>
      <c r="L11" s="231">
        <v>124</v>
      </c>
      <c r="M11" s="231">
        <v>87</v>
      </c>
      <c r="N11" s="231">
        <v>78</v>
      </c>
      <c r="O11" s="231">
        <v>100</v>
      </c>
      <c r="P11" s="231">
        <v>40</v>
      </c>
      <c r="Q11" s="232">
        <v>49</v>
      </c>
    </row>
    <row r="12" spans="2:17">
      <c r="B12" s="69" t="s">
        <v>56</v>
      </c>
      <c r="C12" s="215">
        <v>61</v>
      </c>
      <c r="D12" s="215">
        <v>54</v>
      </c>
      <c r="E12" s="215">
        <v>51</v>
      </c>
      <c r="F12" s="231">
        <v>76</v>
      </c>
      <c r="G12" s="215">
        <v>80</v>
      </c>
      <c r="H12" s="231">
        <v>85</v>
      </c>
      <c r="I12" s="231">
        <v>95</v>
      </c>
      <c r="J12" s="231">
        <v>70</v>
      </c>
      <c r="K12" s="231">
        <v>90</v>
      </c>
      <c r="L12" s="231">
        <v>130</v>
      </c>
      <c r="M12" s="231">
        <v>94</v>
      </c>
      <c r="N12" s="231">
        <v>80</v>
      </c>
      <c r="O12" s="231">
        <v>85</v>
      </c>
      <c r="P12" s="231">
        <v>40</v>
      </c>
      <c r="Q12" s="232">
        <v>49</v>
      </c>
    </row>
    <row r="13" spans="2:17">
      <c r="B13" s="69" t="s">
        <v>206</v>
      </c>
      <c r="C13" s="215">
        <v>17</v>
      </c>
      <c r="D13" s="215">
        <v>17</v>
      </c>
      <c r="E13" s="215">
        <v>15</v>
      </c>
      <c r="F13" s="231">
        <v>20</v>
      </c>
      <c r="G13" s="215">
        <v>31</v>
      </c>
      <c r="H13" s="231">
        <v>42</v>
      </c>
      <c r="I13" s="231">
        <v>52</v>
      </c>
      <c r="J13" s="231">
        <v>33</v>
      </c>
      <c r="K13" s="231">
        <v>41</v>
      </c>
      <c r="L13" s="231">
        <v>38</v>
      </c>
      <c r="M13" s="231">
        <v>49</v>
      </c>
      <c r="N13" s="231">
        <v>51</v>
      </c>
      <c r="O13" s="231">
        <v>77</v>
      </c>
      <c r="P13" s="231">
        <v>40</v>
      </c>
      <c r="Q13" s="232">
        <v>49</v>
      </c>
    </row>
    <row r="14" spans="2:17">
      <c r="B14" s="69" t="s">
        <v>207</v>
      </c>
      <c r="C14" s="215">
        <v>14</v>
      </c>
      <c r="D14" s="215">
        <v>27</v>
      </c>
      <c r="E14" s="215">
        <v>32</v>
      </c>
      <c r="F14" s="231">
        <v>40</v>
      </c>
      <c r="G14" s="215">
        <v>36</v>
      </c>
      <c r="H14" s="231">
        <v>37</v>
      </c>
      <c r="I14" s="231">
        <v>43</v>
      </c>
      <c r="J14" s="231">
        <v>42</v>
      </c>
      <c r="K14" s="231">
        <v>55</v>
      </c>
      <c r="L14" s="231">
        <v>55</v>
      </c>
      <c r="M14" s="231">
        <v>71</v>
      </c>
      <c r="N14" s="231">
        <v>78</v>
      </c>
      <c r="O14" s="231">
        <v>67</v>
      </c>
      <c r="P14" s="231">
        <v>40</v>
      </c>
      <c r="Q14" s="232">
        <v>49</v>
      </c>
    </row>
    <row r="15" spans="2:17">
      <c r="B15" s="69" t="s">
        <v>208</v>
      </c>
      <c r="C15" s="215">
        <v>24</v>
      </c>
      <c r="D15" s="215">
        <v>22</v>
      </c>
      <c r="E15" s="215">
        <v>21</v>
      </c>
      <c r="F15" s="231">
        <v>28</v>
      </c>
      <c r="G15" s="215">
        <v>15</v>
      </c>
      <c r="H15" s="231">
        <v>24</v>
      </c>
      <c r="I15" s="231">
        <v>21</v>
      </c>
      <c r="J15" s="231">
        <v>28</v>
      </c>
      <c r="K15" s="231">
        <v>25</v>
      </c>
      <c r="L15" s="231">
        <v>42</v>
      </c>
      <c r="M15" s="231">
        <v>42</v>
      </c>
      <c r="N15" s="231">
        <v>32</v>
      </c>
      <c r="O15" s="231">
        <v>66</v>
      </c>
      <c r="P15" s="231">
        <v>40</v>
      </c>
      <c r="Q15" s="232">
        <v>49</v>
      </c>
    </row>
    <row r="16" spans="2:17">
      <c r="B16" s="69" t="s">
        <v>209</v>
      </c>
      <c r="C16" s="215">
        <v>2</v>
      </c>
      <c r="D16" s="215">
        <v>4</v>
      </c>
      <c r="E16" s="215">
        <v>15</v>
      </c>
      <c r="F16" s="231">
        <v>11</v>
      </c>
      <c r="G16" s="215">
        <v>14</v>
      </c>
      <c r="H16" s="231">
        <v>20</v>
      </c>
      <c r="I16" s="231">
        <v>21</v>
      </c>
      <c r="J16" s="231">
        <v>23</v>
      </c>
      <c r="K16" s="231">
        <v>17</v>
      </c>
      <c r="L16" s="231">
        <v>28</v>
      </c>
      <c r="M16" s="231">
        <v>27</v>
      </c>
      <c r="N16" s="231">
        <v>26</v>
      </c>
      <c r="O16" s="231">
        <v>51</v>
      </c>
      <c r="P16" s="231">
        <v>40</v>
      </c>
      <c r="Q16" s="232">
        <v>49</v>
      </c>
    </row>
    <row r="17" spans="2:17">
      <c r="B17" s="69" t="s">
        <v>210</v>
      </c>
      <c r="C17" s="215">
        <v>6</v>
      </c>
      <c r="D17" s="215">
        <v>11</v>
      </c>
      <c r="E17" s="215">
        <v>12</v>
      </c>
      <c r="F17" s="231">
        <v>22</v>
      </c>
      <c r="G17" s="231">
        <v>15</v>
      </c>
      <c r="H17" s="231">
        <v>26</v>
      </c>
      <c r="I17" s="231">
        <v>27</v>
      </c>
      <c r="J17" s="231">
        <v>14</v>
      </c>
      <c r="K17" s="231">
        <v>15</v>
      </c>
      <c r="L17" s="231">
        <v>22</v>
      </c>
      <c r="M17" s="231">
        <v>34</v>
      </c>
      <c r="N17" s="231">
        <v>20</v>
      </c>
      <c r="O17" s="231">
        <v>49</v>
      </c>
      <c r="P17" s="231">
        <v>40</v>
      </c>
      <c r="Q17" s="232">
        <v>49</v>
      </c>
    </row>
    <row r="18" spans="2:17">
      <c r="B18" s="69" t="s">
        <v>211</v>
      </c>
      <c r="C18" s="215">
        <v>6</v>
      </c>
      <c r="D18" s="215">
        <v>10</v>
      </c>
      <c r="E18" s="215">
        <v>15</v>
      </c>
      <c r="F18" s="231">
        <v>15</v>
      </c>
      <c r="G18" s="231">
        <v>11</v>
      </c>
      <c r="H18" s="231">
        <v>19</v>
      </c>
      <c r="I18" s="231">
        <v>11</v>
      </c>
      <c r="J18" s="231">
        <v>32</v>
      </c>
      <c r="K18" s="231">
        <v>25</v>
      </c>
      <c r="L18" s="231">
        <v>23</v>
      </c>
      <c r="M18" s="231">
        <v>23</v>
      </c>
      <c r="N18" s="231">
        <v>26</v>
      </c>
      <c r="O18" s="231">
        <v>45</v>
      </c>
      <c r="P18" s="231">
        <v>40</v>
      </c>
      <c r="Q18" s="232">
        <v>49</v>
      </c>
    </row>
    <row r="19" spans="2:17">
      <c r="B19" s="69" t="s">
        <v>212</v>
      </c>
      <c r="C19" s="215">
        <v>17</v>
      </c>
      <c r="D19" s="215">
        <v>16</v>
      </c>
      <c r="E19" s="215">
        <v>15</v>
      </c>
      <c r="F19" s="231">
        <v>29</v>
      </c>
      <c r="G19" s="215">
        <v>22</v>
      </c>
      <c r="H19" s="231">
        <v>34</v>
      </c>
      <c r="I19" s="231">
        <v>36</v>
      </c>
      <c r="J19" s="231">
        <v>45</v>
      </c>
      <c r="K19" s="231">
        <v>34</v>
      </c>
      <c r="L19" s="231">
        <v>41</v>
      </c>
      <c r="M19" s="231">
        <v>36</v>
      </c>
      <c r="N19" s="231">
        <v>32</v>
      </c>
      <c r="O19" s="231">
        <v>40</v>
      </c>
      <c r="P19" s="231">
        <v>40</v>
      </c>
      <c r="Q19" s="232">
        <v>49</v>
      </c>
    </row>
    <row r="20" spans="2:17">
      <c r="B20" s="69" t="s">
        <v>213</v>
      </c>
      <c r="C20" s="215">
        <v>10</v>
      </c>
      <c r="D20" s="215">
        <v>17</v>
      </c>
      <c r="E20" s="215">
        <v>11</v>
      </c>
      <c r="F20" s="231">
        <v>17</v>
      </c>
      <c r="G20" s="215">
        <v>12</v>
      </c>
      <c r="H20" s="231">
        <v>28</v>
      </c>
      <c r="I20" s="231">
        <v>40</v>
      </c>
      <c r="J20" s="231">
        <v>22</v>
      </c>
      <c r="K20" s="231">
        <v>52</v>
      </c>
      <c r="L20" s="231">
        <v>32</v>
      </c>
      <c r="M20" s="231">
        <v>28</v>
      </c>
      <c r="N20" s="231">
        <v>41</v>
      </c>
      <c r="O20" s="231">
        <v>35</v>
      </c>
      <c r="P20" s="231">
        <v>40</v>
      </c>
      <c r="Q20" s="232">
        <v>49</v>
      </c>
    </row>
    <row r="21" spans="2:17">
      <c r="B21" s="69" t="s">
        <v>214</v>
      </c>
      <c r="C21" s="215">
        <v>11</v>
      </c>
      <c r="D21" s="215">
        <v>25</v>
      </c>
      <c r="E21" s="215">
        <v>20</v>
      </c>
      <c r="F21" s="231">
        <v>24</v>
      </c>
      <c r="G21" s="215">
        <v>47</v>
      </c>
      <c r="H21" s="231">
        <v>44</v>
      </c>
      <c r="I21" s="231">
        <v>31</v>
      </c>
      <c r="J21" s="231">
        <v>48</v>
      </c>
      <c r="K21" s="231">
        <v>46</v>
      </c>
      <c r="L21" s="231">
        <v>55</v>
      </c>
      <c r="M21" s="231">
        <v>57</v>
      </c>
      <c r="N21" s="231">
        <v>62</v>
      </c>
      <c r="O21" s="231">
        <v>34</v>
      </c>
      <c r="P21" s="231">
        <v>40</v>
      </c>
      <c r="Q21" s="232">
        <v>49</v>
      </c>
    </row>
    <row r="22" spans="2:17">
      <c r="B22" s="69" t="s">
        <v>215</v>
      </c>
      <c r="C22" s="215">
        <v>3</v>
      </c>
      <c r="D22" s="215">
        <v>5</v>
      </c>
      <c r="E22" s="215">
        <v>1</v>
      </c>
      <c r="F22" s="231">
        <v>7</v>
      </c>
      <c r="G22" s="215">
        <v>12</v>
      </c>
      <c r="H22" s="231">
        <v>10</v>
      </c>
      <c r="I22" s="231">
        <v>9</v>
      </c>
      <c r="J22" s="231">
        <v>19</v>
      </c>
      <c r="K22" s="231">
        <v>30</v>
      </c>
      <c r="L22" s="231">
        <v>37</v>
      </c>
      <c r="M22" s="231">
        <v>14</v>
      </c>
      <c r="N22" s="231">
        <v>29</v>
      </c>
      <c r="O22" s="231">
        <v>31</v>
      </c>
      <c r="P22" s="231">
        <v>40</v>
      </c>
      <c r="Q22" s="232">
        <v>49</v>
      </c>
    </row>
    <row r="23" spans="2:17">
      <c r="B23" s="69" t="s">
        <v>216</v>
      </c>
      <c r="C23" s="215">
        <v>3</v>
      </c>
      <c r="D23" s="215">
        <v>2</v>
      </c>
      <c r="E23" s="215">
        <v>3</v>
      </c>
      <c r="F23" s="231">
        <v>11</v>
      </c>
      <c r="G23" s="215">
        <v>19</v>
      </c>
      <c r="H23" s="231">
        <v>18</v>
      </c>
      <c r="I23" s="231">
        <v>22</v>
      </c>
      <c r="J23" s="231">
        <v>20</v>
      </c>
      <c r="K23" s="231">
        <v>18</v>
      </c>
      <c r="L23" s="231">
        <v>12</v>
      </c>
      <c r="M23" s="231">
        <v>20</v>
      </c>
      <c r="N23" s="231">
        <v>25</v>
      </c>
      <c r="O23" s="231">
        <v>28</v>
      </c>
      <c r="P23" s="231">
        <v>40</v>
      </c>
      <c r="Q23" s="232">
        <v>49</v>
      </c>
    </row>
    <row r="24" spans="2:17">
      <c r="B24" s="69" t="s">
        <v>217</v>
      </c>
      <c r="C24" s="215">
        <v>6</v>
      </c>
      <c r="D24" s="215">
        <v>8</v>
      </c>
      <c r="E24" s="231">
        <v>5</v>
      </c>
      <c r="F24" s="231">
        <v>1</v>
      </c>
      <c r="G24" s="215">
        <v>6</v>
      </c>
      <c r="H24" s="231">
        <v>2</v>
      </c>
      <c r="I24" s="231">
        <v>10</v>
      </c>
      <c r="J24" s="231">
        <v>8</v>
      </c>
      <c r="K24" s="231">
        <v>14</v>
      </c>
      <c r="L24" s="231">
        <v>8</v>
      </c>
      <c r="M24" s="231">
        <v>23</v>
      </c>
      <c r="N24" s="231">
        <v>4</v>
      </c>
      <c r="O24" s="231">
        <v>20</v>
      </c>
      <c r="P24" s="231">
        <v>40</v>
      </c>
      <c r="Q24" s="232">
        <v>49</v>
      </c>
    </row>
    <row r="25" spans="2:17">
      <c r="B25" s="69" t="s">
        <v>218</v>
      </c>
      <c r="C25" s="215">
        <v>7</v>
      </c>
      <c r="D25" s="215">
        <v>0</v>
      </c>
      <c r="E25" s="215">
        <v>5</v>
      </c>
      <c r="F25" s="231">
        <v>4</v>
      </c>
      <c r="G25" s="215">
        <v>3</v>
      </c>
      <c r="H25" s="231">
        <v>3</v>
      </c>
      <c r="I25" s="231">
        <v>6</v>
      </c>
      <c r="J25" s="231">
        <v>2</v>
      </c>
      <c r="K25" s="231">
        <v>5</v>
      </c>
      <c r="L25" s="231">
        <v>8</v>
      </c>
      <c r="M25" s="231">
        <v>9</v>
      </c>
      <c r="N25" s="231">
        <v>6</v>
      </c>
      <c r="O25" s="231">
        <v>18</v>
      </c>
      <c r="P25" s="231">
        <v>40</v>
      </c>
      <c r="Q25" s="232">
        <v>49</v>
      </c>
    </row>
    <row r="26" spans="2:17">
      <c r="B26" s="69" t="s">
        <v>219</v>
      </c>
      <c r="C26" s="215">
        <v>1</v>
      </c>
      <c r="D26" s="215">
        <v>0</v>
      </c>
      <c r="E26" s="215">
        <v>0</v>
      </c>
      <c r="F26" s="231">
        <v>2</v>
      </c>
      <c r="G26" s="215">
        <v>7</v>
      </c>
      <c r="H26" s="231">
        <v>8</v>
      </c>
      <c r="I26" s="231">
        <v>2</v>
      </c>
      <c r="J26" s="231">
        <v>7</v>
      </c>
      <c r="K26" s="231">
        <v>6</v>
      </c>
      <c r="L26" s="231">
        <v>10</v>
      </c>
      <c r="M26" s="231">
        <v>15</v>
      </c>
      <c r="N26" s="231">
        <v>15</v>
      </c>
      <c r="O26" s="231">
        <v>18</v>
      </c>
      <c r="P26" s="231">
        <v>40</v>
      </c>
      <c r="Q26" s="232">
        <v>49</v>
      </c>
    </row>
    <row r="27" spans="2:17">
      <c r="B27" s="69" t="s">
        <v>220</v>
      </c>
      <c r="C27" s="215">
        <v>3</v>
      </c>
      <c r="D27" s="215">
        <v>7</v>
      </c>
      <c r="E27" s="215">
        <v>6</v>
      </c>
      <c r="F27" s="231">
        <v>12</v>
      </c>
      <c r="G27" s="231">
        <v>15</v>
      </c>
      <c r="H27" s="231">
        <v>23</v>
      </c>
      <c r="I27" s="231">
        <v>23</v>
      </c>
      <c r="J27" s="231">
        <v>27</v>
      </c>
      <c r="K27" s="231">
        <v>20</v>
      </c>
      <c r="L27" s="231">
        <v>26</v>
      </c>
      <c r="M27" s="231">
        <v>27</v>
      </c>
      <c r="N27" s="231">
        <v>24</v>
      </c>
      <c r="O27" s="231">
        <v>18</v>
      </c>
      <c r="P27" s="231">
        <v>40</v>
      </c>
      <c r="Q27" s="232">
        <v>49</v>
      </c>
    </row>
    <row r="28" spans="2:17">
      <c r="B28" s="69" t="s">
        <v>221</v>
      </c>
      <c r="C28" s="215">
        <v>5</v>
      </c>
      <c r="D28" s="215">
        <v>7</v>
      </c>
      <c r="E28" s="215">
        <v>6</v>
      </c>
      <c r="F28" s="231">
        <v>10</v>
      </c>
      <c r="G28" s="215">
        <v>6</v>
      </c>
      <c r="H28" s="231">
        <v>5</v>
      </c>
      <c r="I28" s="231">
        <v>12</v>
      </c>
      <c r="J28" s="231">
        <v>14</v>
      </c>
      <c r="K28" s="231">
        <v>13</v>
      </c>
      <c r="L28" s="231">
        <v>21</v>
      </c>
      <c r="M28" s="231">
        <v>12</v>
      </c>
      <c r="N28" s="231">
        <v>11</v>
      </c>
      <c r="O28" s="231">
        <v>16</v>
      </c>
      <c r="P28" s="231">
        <v>40</v>
      </c>
      <c r="Q28" s="232">
        <v>49</v>
      </c>
    </row>
    <row r="29" spans="2:17">
      <c r="B29" s="69" t="s">
        <v>222</v>
      </c>
      <c r="C29" s="215">
        <v>9</v>
      </c>
      <c r="D29" s="215">
        <v>4</v>
      </c>
      <c r="E29" s="215">
        <v>8</v>
      </c>
      <c r="F29" s="231">
        <v>8</v>
      </c>
      <c r="G29" s="215">
        <v>6</v>
      </c>
      <c r="H29" s="231">
        <v>4</v>
      </c>
      <c r="I29" s="231">
        <v>9</v>
      </c>
      <c r="J29" s="231">
        <v>6</v>
      </c>
      <c r="K29" s="231">
        <v>8</v>
      </c>
      <c r="L29" s="231">
        <v>8</v>
      </c>
      <c r="M29" s="231">
        <v>21</v>
      </c>
      <c r="N29" s="231">
        <v>9</v>
      </c>
      <c r="O29" s="231">
        <v>13</v>
      </c>
      <c r="P29" s="231">
        <v>40</v>
      </c>
      <c r="Q29" s="232">
        <v>49</v>
      </c>
    </row>
    <row r="30" spans="2:17">
      <c r="B30" s="69" t="s">
        <v>223</v>
      </c>
      <c r="C30" s="215">
        <v>5</v>
      </c>
      <c r="D30" s="215">
        <v>1</v>
      </c>
      <c r="E30" s="215">
        <v>1</v>
      </c>
      <c r="F30" s="231">
        <v>3</v>
      </c>
      <c r="G30" s="215">
        <v>3</v>
      </c>
      <c r="H30" s="231">
        <v>1</v>
      </c>
      <c r="I30" s="231">
        <v>4</v>
      </c>
      <c r="J30" s="231">
        <v>8</v>
      </c>
      <c r="K30" s="231">
        <v>7</v>
      </c>
      <c r="L30" s="231">
        <v>11</v>
      </c>
      <c r="M30" s="231">
        <v>5</v>
      </c>
      <c r="N30" s="231">
        <v>11</v>
      </c>
      <c r="O30" s="231">
        <v>12</v>
      </c>
      <c r="P30" s="231">
        <v>40</v>
      </c>
      <c r="Q30" s="232">
        <v>49</v>
      </c>
    </row>
    <row r="31" spans="2:17">
      <c r="B31" s="69" t="s">
        <v>224</v>
      </c>
      <c r="C31" s="215">
        <v>5</v>
      </c>
      <c r="D31" s="215">
        <v>3</v>
      </c>
      <c r="E31" s="215">
        <v>10</v>
      </c>
      <c r="F31" s="231">
        <v>4</v>
      </c>
      <c r="G31" s="215">
        <v>7</v>
      </c>
      <c r="H31" s="231">
        <v>4</v>
      </c>
      <c r="I31" s="231">
        <v>9</v>
      </c>
      <c r="J31" s="231">
        <v>10</v>
      </c>
      <c r="K31" s="231">
        <v>11</v>
      </c>
      <c r="L31" s="231">
        <v>15</v>
      </c>
      <c r="M31" s="231">
        <v>21</v>
      </c>
      <c r="N31" s="231">
        <v>8</v>
      </c>
      <c r="O31" s="231">
        <v>10</v>
      </c>
      <c r="P31" s="231">
        <v>40</v>
      </c>
      <c r="Q31" s="232">
        <v>49</v>
      </c>
    </row>
    <row r="32" spans="2:17">
      <c r="B32" s="69" t="s">
        <v>225</v>
      </c>
      <c r="C32" s="215">
        <v>1</v>
      </c>
      <c r="D32" s="215">
        <v>2</v>
      </c>
      <c r="E32" s="215">
        <v>7</v>
      </c>
      <c r="F32" s="231">
        <v>4</v>
      </c>
      <c r="G32" s="215">
        <v>5</v>
      </c>
      <c r="H32" s="231">
        <v>3</v>
      </c>
      <c r="I32" s="231">
        <v>3</v>
      </c>
      <c r="J32" s="231">
        <v>1</v>
      </c>
      <c r="K32" s="231">
        <v>2</v>
      </c>
      <c r="L32" s="231">
        <v>1</v>
      </c>
      <c r="M32" s="231">
        <v>10</v>
      </c>
      <c r="N32" s="231">
        <v>3</v>
      </c>
      <c r="O32" s="231">
        <v>8</v>
      </c>
      <c r="P32" s="231">
        <v>40</v>
      </c>
      <c r="Q32" s="232">
        <v>49</v>
      </c>
    </row>
    <row r="33" spans="2:17">
      <c r="B33" s="69" t="s">
        <v>226</v>
      </c>
      <c r="C33" s="215">
        <v>1</v>
      </c>
      <c r="D33" s="215">
        <v>3</v>
      </c>
      <c r="E33" s="215">
        <v>5</v>
      </c>
      <c r="F33" s="231">
        <v>2</v>
      </c>
      <c r="G33" s="215">
        <v>7</v>
      </c>
      <c r="H33" s="231">
        <v>3</v>
      </c>
      <c r="I33" s="231">
        <v>13</v>
      </c>
      <c r="J33" s="231">
        <v>5</v>
      </c>
      <c r="K33" s="231">
        <v>8</v>
      </c>
      <c r="L33" s="231">
        <v>18</v>
      </c>
      <c r="M33" s="231">
        <v>16</v>
      </c>
      <c r="N33" s="231">
        <v>16</v>
      </c>
      <c r="O33" s="231">
        <v>8</v>
      </c>
      <c r="P33" s="231">
        <v>40</v>
      </c>
      <c r="Q33" s="232">
        <v>49</v>
      </c>
    </row>
    <row r="34" spans="2:17">
      <c r="B34" s="69" t="s">
        <v>227</v>
      </c>
      <c r="C34" s="215">
        <v>1</v>
      </c>
      <c r="D34" s="215">
        <v>2</v>
      </c>
      <c r="E34" s="231">
        <v>6</v>
      </c>
      <c r="F34" s="231">
        <v>1</v>
      </c>
      <c r="G34" s="215">
        <v>4</v>
      </c>
      <c r="H34" s="231">
        <v>2</v>
      </c>
      <c r="I34" s="231">
        <v>0</v>
      </c>
      <c r="J34" s="231">
        <v>0</v>
      </c>
      <c r="K34" s="231">
        <v>4</v>
      </c>
      <c r="L34" s="231">
        <v>5</v>
      </c>
      <c r="M34" s="231">
        <v>2</v>
      </c>
      <c r="N34" s="231">
        <v>6</v>
      </c>
      <c r="O34" s="231">
        <v>5</v>
      </c>
      <c r="P34" s="231">
        <v>40</v>
      </c>
      <c r="Q34" s="232">
        <v>49</v>
      </c>
    </row>
    <row r="35" spans="2:17">
      <c r="B35" s="69" t="s">
        <v>228</v>
      </c>
      <c r="C35" s="215">
        <v>0</v>
      </c>
      <c r="D35" s="215">
        <v>1</v>
      </c>
      <c r="E35" s="215">
        <v>1</v>
      </c>
      <c r="F35" s="231">
        <v>0</v>
      </c>
      <c r="G35" s="215">
        <v>1</v>
      </c>
      <c r="H35" s="231">
        <v>2</v>
      </c>
      <c r="I35" s="231">
        <v>1</v>
      </c>
      <c r="J35" s="231">
        <v>0</v>
      </c>
      <c r="K35" s="231">
        <v>1</v>
      </c>
      <c r="L35" s="231">
        <v>3</v>
      </c>
      <c r="M35" s="231">
        <v>1</v>
      </c>
      <c r="N35" s="231">
        <v>3</v>
      </c>
      <c r="O35" s="231">
        <v>4</v>
      </c>
      <c r="P35" s="231">
        <v>40</v>
      </c>
      <c r="Q35" s="232">
        <v>49</v>
      </c>
    </row>
    <row r="36" spans="2:17">
      <c r="B36" s="69" t="s">
        <v>229</v>
      </c>
      <c r="C36" s="215">
        <v>2</v>
      </c>
      <c r="D36" s="215">
        <v>1</v>
      </c>
      <c r="E36" s="231">
        <v>2</v>
      </c>
      <c r="F36" s="231">
        <v>4</v>
      </c>
      <c r="G36" s="231">
        <v>5</v>
      </c>
      <c r="H36" s="231">
        <v>7</v>
      </c>
      <c r="I36" s="231">
        <v>6</v>
      </c>
      <c r="J36" s="231">
        <v>7</v>
      </c>
      <c r="K36" s="231">
        <v>5</v>
      </c>
      <c r="L36" s="231">
        <v>2</v>
      </c>
      <c r="M36" s="231">
        <v>3</v>
      </c>
      <c r="N36" s="231">
        <v>3</v>
      </c>
      <c r="O36" s="231">
        <v>4</v>
      </c>
      <c r="P36" s="231">
        <v>40</v>
      </c>
      <c r="Q36" s="232">
        <v>49</v>
      </c>
    </row>
    <row r="37" spans="2:17">
      <c r="B37" s="69" t="s">
        <v>230</v>
      </c>
      <c r="C37" s="215">
        <v>2</v>
      </c>
      <c r="D37" s="215">
        <v>3</v>
      </c>
      <c r="E37" s="215">
        <v>4</v>
      </c>
      <c r="F37" s="231">
        <v>1</v>
      </c>
      <c r="G37" s="215">
        <v>2</v>
      </c>
      <c r="H37" s="231">
        <v>4</v>
      </c>
      <c r="I37" s="231">
        <v>7</v>
      </c>
      <c r="J37" s="231">
        <v>7</v>
      </c>
      <c r="K37" s="231">
        <v>9</v>
      </c>
      <c r="L37" s="231">
        <v>11</v>
      </c>
      <c r="M37" s="231">
        <v>11</v>
      </c>
      <c r="N37" s="231">
        <v>5</v>
      </c>
      <c r="O37" s="231">
        <v>4</v>
      </c>
      <c r="P37" s="231">
        <v>40</v>
      </c>
      <c r="Q37" s="232">
        <v>49</v>
      </c>
    </row>
    <row r="38" spans="2:17">
      <c r="B38" s="69" t="s">
        <v>231</v>
      </c>
      <c r="C38" s="215">
        <v>3</v>
      </c>
      <c r="D38" s="215">
        <v>0</v>
      </c>
      <c r="E38" s="215">
        <v>0</v>
      </c>
      <c r="F38" s="231">
        <v>1</v>
      </c>
      <c r="G38" s="215">
        <v>3</v>
      </c>
      <c r="H38" s="231">
        <v>4</v>
      </c>
      <c r="I38" s="231">
        <v>0</v>
      </c>
      <c r="J38" s="231">
        <v>1</v>
      </c>
      <c r="K38" s="231">
        <v>2</v>
      </c>
      <c r="L38" s="231">
        <v>3</v>
      </c>
      <c r="M38" s="231">
        <v>2</v>
      </c>
      <c r="N38" s="231">
        <v>1</v>
      </c>
      <c r="O38" s="231">
        <v>3</v>
      </c>
      <c r="P38" s="231">
        <v>40</v>
      </c>
      <c r="Q38" s="232">
        <v>49</v>
      </c>
    </row>
    <row r="39" spans="2:17">
      <c r="B39" s="69" t="s">
        <v>232</v>
      </c>
      <c r="C39" s="215">
        <v>0</v>
      </c>
      <c r="D39" s="215">
        <v>1</v>
      </c>
      <c r="E39" s="215">
        <v>2</v>
      </c>
      <c r="F39" s="231">
        <v>1</v>
      </c>
      <c r="G39" s="231">
        <v>2</v>
      </c>
      <c r="H39" s="231">
        <v>1</v>
      </c>
      <c r="I39" s="231">
        <v>5</v>
      </c>
      <c r="J39" s="231">
        <v>4</v>
      </c>
      <c r="K39" s="231">
        <v>4</v>
      </c>
      <c r="L39" s="231">
        <v>5</v>
      </c>
      <c r="M39" s="231">
        <v>3</v>
      </c>
      <c r="N39" s="231">
        <v>5</v>
      </c>
      <c r="O39" s="231">
        <v>3</v>
      </c>
      <c r="P39" s="231">
        <v>40</v>
      </c>
      <c r="Q39" s="232">
        <v>49</v>
      </c>
    </row>
    <row r="40" spans="2:17">
      <c r="B40" s="69" t="s">
        <v>233</v>
      </c>
      <c r="C40" s="215">
        <v>4</v>
      </c>
      <c r="D40" s="215" t="s">
        <v>234</v>
      </c>
      <c r="E40" s="215">
        <v>5</v>
      </c>
      <c r="F40" s="231">
        <v>4</v>
      </c>
      <c r="G40" s="231">
        <v>11</v>
      </c>
      <c r="H40" s="231">
        <v>5</v>
      </c>
      <c r="I40" s="231">
        <v>9</v>
      </c>
      <c r="J40" s="231">
        <v>5</v>
      </c>
      <c r="K40" s="231">
        <v>9</v>
      </c>
      <c r="L40" s="231">
        <v>5</v>
      </c>
      <c r="M40" s="231">
        <v>3</v>
      </c>
      <c r="N40" s="231">
        <v>7</v>
      </c>
      <c r="O40" s="231">
        <v>0</v>
      </c>
      <c r="P40" s="231">
        <v>40</v>
      </c>
      <c r="Q40" s="232">
        <v>49</v>
      </c>
    </row>
    <row r="41" spans="2:17">
      <c r="B41" s="72" t="s">
        <v>17</v>
      </c>
      <c r="C41" s="233">
        <v>574</v>
      </c>
      <c r="D41" s="233">
        <v>642</v>
      </c>
      <c r="E41" s="233">
        <v>685</v>
      </c>
      <c r="F41" s="233">
        <v>822</v>
      </c>
      <c r="G41" s="233">
        <v>951</v>
      </c>
      <c r="H41" s="233">
        <v>1065</v>
      </c>
      <c r="I41" s="233">
        <v>1292</v>
      </c>
      <c r="J41" s="233">
        <v>1211</v>
      </c>
      <c r="K41" s="233">
        <v>1244</v>
      </c>
      <c r="L41" s="233">
        <v>1364</v>
      </c>
      <c r="M41" s="233">
        <v>1310</v>
      </c>
      <c r="N41" s="233">
        <v>1334</v>
      </c>
      <c r="O41" s="233">
        <v>1555</v>
      </c>
      <c r="P41" s="234"/>
      <c r="Q41" s="235"/>
    </row>
    <row r="42" spans="2:17" ht="22.5" customHeight="1">
      <c r="B42" s="309" t="s">
        <v>190</v>
      </c>
      <c r="C42" s="309"/>
      <c r="D42" s="309"/>
      <c r="E42" s="309"/>
      <c r="F42" s="309"/>
      <c r="G42" s="309"/>
      <c r="H42" s="309"/>
      <c r="I42" s="309"/>
      <c r="J42" s="309"/>
      <c r="K42" s="309"/>
      <c r="L42" s="309"/>
      <c r="M42" s="309"/>
      <c r="N42" s="309"/>
      <c r="O42" s="309"/>
      <c r="P42" s="309"/>
      <c r="Q42" s="309"/>
    </row>
  </sheetData>
  <mergeCells count="1">
    <mergeCell ref="B42:Q4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20"/>
  <sheetViews>
    <sheetView showGridLines="0" workbookViewId="0"/>
  </sheetViews>
  <sheetFormatPr baseColWidth="10" defaultRowHeight="18"/>
  <cols>
    <col min="1" max="1" width="11.42578125" style="1"/>
    <col min="2" max="2" width="59.7109375" style="1" bestFit="1" customWidth="1"/>
    <col min="3" max="16384" width="11.42578125" style="1"/>
  </cols>
  <sheetData>
    <row r="7" spans="2:10">
      <c r="B7" s="303" t="s">
        <v>235</v>
      </c>
      <c r="C7" s="303"/>
      <c r="D7" s="303"/>
      <c r="E7" s="303"/>
      <c r="F7" s="303"/>
      <c r="G7" s="303"/>
      <c r="H7" s="303"/>
      <c r="I7" s="303"/>
      <c r="J7" s="303"/>
    </row>
    <row r="8" spans="2:10">
      <c r="B8" s="76" t="s">
        <v>236</v>
      </c>
      <c r="C8" s="76">
        <v>2010</v>
      </c>
      <c r="D8" s="76">
        <v>2011</v>
      </c>
      <c r="E8" s="76">
        <v>2012</v>
      </c>
      <c r="F8" s="76">
        <v>2013</v>
      </c>
      <c r="G8" s="76">
        <v>2014</v>
      </c>
      <c r="H8" s="76">
        <v>2015</v>
      </c>
      <c r="I8" s="76">
        <v>2016</v>
      </c>
      <c r="J8" s="76">
        <v>2017</v>
      </c>
    </row>
    <row r="9" spans="2:10">
      <c r="B9" s="77" t="s">
        <v>237</v>
      </c>
      <c r="C9" s="236">
        <v>629</v>
      </c>
      <c r="D9" s="236">
        <v>566</v>
      </c>
      <c r="E9" s="236">
        <v>592</v>
      </c>
      <c r="F9" s="236">
        <v>535</v>
      </c>
      <c r="G9" s="236">
        <v>532</v>
      </c>
      <c r="H9" s="236">
        <v>632</v>
      </c>
      <c r="I9" s="236">
        <v>817</v>
      </c>
      <c r="J9" s="236">
        <v>702</v>
      </c>
    </row>
    <row r="10" spans="2:10">
      <c r="B10" s="78" t="s">
        <v>238</v>
      </c>
      <c r="C10" s="237">
        <v>112</v>
      </c>
      <c r="D10" s="237">
        <v>86</v>
      </c>
      <c r="E10" s="237">
        <v>106</v>
      </c>
      <c r="F10" s="237">
        <v>138</v>
      </c>
      <c r="G10" s="237">
        <v>126</v>
      </c>
      <c r="H10" s="237">
        <v>331</v>
      </c>
      <c r="I10" s="237">
        <v>638</v>
      </c>
      <c r="J10" s="237">
        <v>407</v>
      </c>
    </row>
    <row r="11" spans="2:10">
      <c r="B11" s="78" t="s">
        <v>239</v>
      </c>
      <c r="C11" s="237">
        <v>255</v>
      </c>
      <c r="D11" s="237">
        <v>208</v>
      </c>
      <c r="E11" s="237">
        <v>213</v>
      </c>
      <c r="F11" s="237">
        <v>255</v>
      </c>
      <c r="G11" s="237">
        <v>312</v>
      </c>
      <c r="H11" s="237">
        <v>429</v>
      </c>
      <c r="I11" s="237">
        <v>580</v>
      </c>
      <c r="J11" s="237">
        <v>509</v>
      </c>
    </row>
    <row r="12" spans="2:10">
      <c r="B12" s="78" t="s">
        <v>240</v>
      </c>
      <c r="C12" s="237">
        <v>329</v>
      </c>
      <c r="D12" s="237">
        <v>365</v>
      </c>
      <c r="E12" s="237">
        <v>430</v>
      </c>
      <c r="F12" s="237">
        <v>389</v>
      </c>
      <c r="G12" s="237">
        <v>391</v>
      </c>
      <c r="H12" s="237">
        <v>464</v>
      </c>
      <c r="I12" s="237">
        <v>567</v>
      </c>
      <c r="J12" s="237">
        <v>460</v>
      </c>
    </row>
    <row r="13" spans="2:10">
      <c r="B13" s="78" t="s">
        <v>241</v>
      </c>
      <c r="C13" s="237">
        <v>415</v>
      </c>
      <c r="D13" s="237">
        <v>394</v>
      </c>
      <c r="E13" s="237">
        <v>314</v>
      </c>
      <c r="F13" s="237">
        <v>355</v>
      </c>
      <c r="G13" s="237">
        <v>407</v>
      </c>
      <c r="H13" s="237">
        <v>455</v>
      </c>
      <c r="I13" s="237">
        <v>562</v>
      </c>
      <c r="J13" s="237">
        <v>490</v>
      </c>
    </row>
    <row r="14" spans="2:10">
      <c r="B14" s="78" t="s">
        <v>242</v>
      </c>
      <c r="C14" s="237">
        <v>411</v>
      </c>
      <c r="D14" s="237">
        <v>354</v>
      </c>
      <c r="E14" s="237">
        <v>373</v>
      </c>
      <c r="F14" s="237">
        <v>355</v>
      </c>
      <c r="G14" s="237">
        <v>312</v>
      </c>
      <c r="H14" s="237">
        <v>373</v>
      </c>
      <c r="I14" s="237">
        <v>464</v>
      </c>
      <c r="J14" s="237">
        <v>439</v>
      </c>
    </row>
    <row r="15" spans="2:10">
      <c r="B15" s="78" t="s">
        <v>243</v>
      </c>
      <c r="C15" s="237">
        <v>302</v>
      </c>
      <c r="D15" s="237">
        <v>296</v>
      </c>
      <c r="E15" s="237">
        <v>319</v>
      </c>
      <c r="F15" s="237">
        <v>242</v>
      </c>
      <c r="G15" s="237">
        <v>248</v>
      </c>
      <c r="H15" s="237">
        <v>322</v>
      </c>
      <c r="I15" s="237">
        <v>405</v>
      </c>
      <c r="J15" s="237">
        <v>412</v>
      </c>
    </row>
    <row r="16" spans="2:10">
      <c r="B16" s="78" t="s">
        <v>244</v>
      </c>
      <c r="C16" s="237">
        <v>247</v>
      </c>
      <c r="D16" s="237">
        <v>232</v>
      </c>
      <c r="E16" s="237">
        <v>267</v>
      </c>
      <c r="F16" s="237">
        <v>263</v>
      </c>
      <c r="G16" s="237">
        <v>223</v>
      </c>
      <c r="H16" s="237">
        <v>292</v>
      </c>
      <c r="I16" s="237">
        <v>375</v>
      </c>
      <c r="J16" s="237">
        <v>312</v>
      </c>
    </row>
    <row r="17" spans="2:10">
      <c r="B17" s="78" t="s">
        <v>245</v>
      </c>
      <c r="C17" s="237">
        <v>141</v>
      </c>
      <c r="D17" s="237">
        <v>225</v>
      </c>
      <c r="E17" s="237">
        <v>239</v>
      </c>
      <c r="F17" s="237">
        <v>305</v>
      </c>
      <c r="G17" s="237">
        <v>233</v>
      </c>
      <c r="H17" s="237">
        <v>229</v>
      </c>
      <c r="I17" s="237">
        <v>228</v>
      </c>
      <c r="J17" s="237">
        <v>248</v>
      </c>
    </row>
    <row r="18" spans="2:10" ht="15.75" customHeight="1">
      <c r="B18" s="79" t="s">
        <v>246</v>
      </c>
      <c r="C18" s="238">
        <v>266</v>
      </c>
      <c r="D18" s="238">
        <v>256</v>
      </c>
      <c r="E18" s="238">
        <v>261</v>
      </c>
      <c r="F18" s="238">
        <v>207</v>
      </c>
      <c r="G18" s="238">
        <v>186</v>
      </c>
      <c r="H18" s="238">
        <v>163</v>
      </c>
      <c r="I18" s="238">
        <v>133</v>
      </c>
      <c r="J18" s="238">
        <v>201</v>
      </c>
    </row>
    <row r="19" spans="2:10">
      <c r="B19" s="310" t="s">
        <v>247</v>
      </c>
      <c r="C19" s="310"/>
      <c r="D19" s="310"/>
      <c r="E19" s="310"/>
      <c r="F19" s="310"/>
      <c r="G19" s="310"/>
      <c r="H19" s="310"/>
      <c r="I19" s="310"/>
      <c r="J19" s="310"/>
    </row>
    <row r="20" spans="2:10">
      <c r="B20" s="310"/>
      <c r="C20" s="310"/>
      <c r="D20" s="310"/>
      <c r="E20" s="310"/>
      <c r="F20" s="310"/>
      <c r="G20" s="310"/>
      <c r="H20" s="310"/>
      <c r="I20" s="310"/>
      <c r="J20" s="310"/>
    </row>
  </sheetData>
  <mergeCells count="2">
    <mergeCell ref="B7:J7"/>
    <mergeCell ref="B19:J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X36"/>
  <sheetViews>
    <sheetView showGridLines="0" topLeftCell="A10" zoomScale="80" zoomScaleNormal="80" workbookViewId="0">
      <selection activeCell="B35" sqref="B35"/>
    </sheetView>
  </sheetViews>
  <sheetFormatPr baseColWidth="10" defaultRowHeight="18"/>
  <cols>
    <col min="1" max="1" width="11.42578125" style="1"/>
    <col min="2" max="2" width="36" style="1" customWidth="1"/>
    <col min="3" max="3" width="10.7109375" style="1" customWidth="1"/>
    <col min="4" max="6" width="11.5703125" style="1" bestFit="1" customWidth="1"/>
    <col min="7" max="7" width="11.7109375" style="1" bestFit="1" customWidth="1"/>
    <col min="8" max="10" width="11.5703125" style="1" bestFit="1" customWidth="1"/>
    <col min="11" max="11" width="11.85546875" style="1" bestFit="1" customWidth="1"/>
    <col min="12" max="13" width="11.5703125" style="1" bestFit="1" customWidth="1"/>
    <col min="14" max="14" width="11.7109375" style="1" bestFit="1" customWidth="1"/>
    <col min="15" max="15" width="14.85546875" style="1" customWidth="1"/>
    <col min="16" max="21" width="11.42578125" style="1"/>
    <col min="22" max="22" width="14.28515625" style="1" customWidth="1"/>
    <col min="23" max="16384" width="11.42578125" style="1"/>
  </cols>
  <sheetData>
    <row r="6" spans="2:24">
      <c r="Q6" s="5"/>
      <c r="R6" s="5"/>
      <c r="S6" s="5"/>
      <c r="T6" s="5"/>
      <c r="U6" s="5"/>
      <c r="V6" s="5"/>
      <c r="W6" s="5"/>
      <c r="X6" s="5"/>
    </row>
    <row r="7" spans="2:24">
      <c r="B7" s="299" t="s">
        <v>382</v>
      </c>
      <c r="C7" s="299"/>
      <c r="D7" s="299"/>
      <c r="E7" s="299"/>
      <c r="F7" s="299"/>
      <c r="G7" s="299"/>
      <c r="H7" s="299"/>
      <c r="I7" s="299"/>
      <c r="J7" s="299"/>
      <c r="K7" s="299"/>
      <c r="L7" s="299"/>
      <c r="M7" s="299"/>
      <c r="N7" s="299"/>
      <c r="O7" s="299"/>
      <c r="Q7" s="5"/>
      <c r="R7" s="5"/>
      <c r="S7" s="5"/>
      <c r="T7" s="5"/>
      <c r="U7" s="5"/>
      <c r="V7" s="5"/>
      <c r="W7" s="5"/>
      <c r="X7" s="5"/>
    </row>
    <row r="8" spans="2:24" ht="54" customHeight="1">
      <c r="B8" s="14" t="s">
        <v>0</v>
      </c>
      <c r="C8" s="14" t="s">
        <v>103</v>
      </c>
      <c r="D8" s="14" t="s">
        <v>104</v>
      </c>
      <c r="E8" s="14" t="s">
        <v>105</v>
      </c>
      <c r="F8" s="14" t="s">
        <v>106</v>
      </c>
      <c r="G8" s="14" t="s">
        <v>107</v>
      </c>
      <c r="H8" s="14" t="s">
        <v>108</v>
      </c>
      <c r="I8" s="14" t="s">
        <v>109</v>
      </c>
      <c r="J8" s="14" t="s">
        <v>110</v>
      </c>
      <c r="K8" s="14" t="s">
        <v>111</v>
      </c>
      <c r="L8" s="14" t="s">
        <v>112</v>
      </c>
      <c r="M8" s="14" t="s">
        <v>113</v>
      </c>
      <c r="N8" s="14" t="s">
        <v>114</v>
      </c>
      <c r="O8" s="15" t="s">
        <v>128</v>
      </c>
      <c r="Q8" s="7"/>
      <c r="R8" s="7"/>
      <c r="S8" s="7"/>
      <c r="T8" s="7"/>
      <c r="U8" s="7"/>
      <c r="V8" s="8"/>
      <c r="W8" s="5"/>
      <c r="X8" s="5"/>
    </row>
    <row r="9" spans="2:24">
      <c r="B9" s="11" t="s">
        <v>1</v>
      </c>
      <c r="C9" s="183">
        <v>453</v>
      </c>
      <c r="D9" s="183">
        <v>435</v>
      </c>
      <c r="E9" s="183">
        <v>438</v>
      </c>
      <c r="F9" s="183">
        <v>509</v>
      </c>
      <c r="G9" s="183">
        <v>567</v>
      </c>
      <c r="H9" s="183">
        <v>573</v>
      </c>
      <c r="I9" s="183">
        <v>644</v>
      </c>
      <c r="J9" s="183">
        <v>694</v>
      </c>
      <c r="K9" s="183">
        <v>784</v>
      </c>
      <c r="L9" s="183">
        <v>762</v>
      </c>
      <c r="M9" s="183">
        <v>913</v>
      </c>
      <c r="N9" s="183">
        <v>1016</v>
      </c>
      <c r="O9" s="184">
        <v>7788</v>
      </c>
      <c r="Q9" s="6"/>
      <c r="R9" s="6"/>
      <c r="S9" s="6"/>
      <c r="T9" s="6"/>
      <c r="U9" s="6"/>
      <c r="V9" s="6"/>
      <c r="W9" s="5"/>
      <c r="X9" s="5"/>
    </row>
    <row r="10" spans="2:24">
      <c r="B10" s="11" t="s">
        <v>2</v>
      </c>
      <c r="C10" s="183">
        <v>251</v>
      </c>
      <c r="D10" s="183">
        <v>215</v>
      </c>
      <c r="E10" s="183">
        <v>256</v>
      </c>
      <c r="F10" s="183">
        <v>267</v>
      </c>
      <c r="G10" s="183">
        <v>256</v>
      </c>
      <c r="H10" s="183">
        <v>265</v>
      </c>
      <c r="I10" s="183">
        <v>292</v>
      </c>
      <c r="J10" s="183">
        <v>315</v>
      </c>
      <c r="K10" s="183">
        <v>375</v>
      </c>
      <c r="L10" s="183">
        <v>403</v>
      </c>
      <c r="M10" s="183">
        <v>423</v>
      </c>
      <c r="N10" s="183">
        <v>393</v>
      </c>
      <c r="O10" s="184">
        <v>3711</v>
      </c>
      <c r="Q10" s="6"/>
      <c r="R10" s="6"/>
      <c r="S10" s="6"/>
      <c r="T10" s="6"/>
      <c r="U10" s="6"/>
      <c r="V10" s="6"/>
      <c r="W10" s="5"/>
      <c r="X10" s="5"/>
    </row>
    <row r="11" spans="2:24">
      <c r="B11" s="11" t="s">
        <v>3</v>
      </c>
      <c r="C11" s="183">
        <v>340</v>
      </c>
      <c r="D11" s="183">
        <v>393</v>
      </c>
      <c r="E11" s="183">
        <v>350</v>
      </c>
      <c r="F11" s="183">
        <v>411</v>
      </c>
      <c r="G11" s="183">
        <v>430</v>
      </c>
      <c r="H11" s="183">
        <v>453</v>
      </c>
      <c r="I11" s="183">
        <v>582</v>
      </c>
      <c r="J11" s="183">
        <v>588</v>
      </c>
      <c r="K11" s="183">
        <v>591</v>
      </c>
      <c r="L11" s="183">
        <v>589</v>
      </c>
      <c r="M11" s="183">
        <v>704</v>
      </c>
      <c r="N11" s="183">
        <v>653</v>
      </c>
      <c r="O11" s="184">
        <v>6084</v>
      </c>
      <c r="Q11" s="6"/>
      <c r="R11" s="6"/>
      <c r="S11" s="6"/>
      <c r="T11" s="6"/>
      <c r="U11" s="6"/>
      <c r="V11" s="6"/>
      <c r="W11" s="5"/>
      <c r="X11" s="5"/>
    </row>
    <row r="12" spans="2:24">
      <c r="B12" s="11" t="s">
        <v>19</v>
      </c>
      <c r="C12" s="183">
        <v>131</v>
      </c>
      <c r="D12" s="183">
        <v>160</v>
      </c>
      <c r="E12" s="183">
        <v>168</v>
      </c>
      <c r="F12" s="183">
        <v>157</v>
      </c>
      <c r="G12" s="183">
        <v>177</v>
      </c>
      <c r="H12" s="183">
        <v>215</v>
      </c>
      <c r="I12" s="183">
        <v>233</v>
      </c>
      <c r="J12" s="183">
        <v>266</v>
      </c>
      <c r="K12" s="183">
        <v>276</v>
      </c>
      <c r="L12" s="183">
        <v>319</v>
      </c>
      <c r="M12" s="183">
        <v>337</v>
      </c>
      <c r="N12" s="183">
        <v>329</v>
      </c>
      <c r="O12" s="184">
        <v>2768</v>
      </c>
      <c r="Q12" s="6"/>
      <c r="R12" s="6"/>
      <c r="S12" s="6"/>
      <c r="T12" s="6"/>
      <c r="U12" s="6"/>
      <c r="V12" s="6"/>
      <c r="W12" s="5"/>
      <c r="X12" s="5"/>
    </row>
    <row r="13" spans="2:24">
      <c r="B13" s="11" t="s">
        <v>4</v>
      </c>
      <c r="C13" s="183">
        <v>307</v>
      </c>
      <c r="D13" s="183">
        <v>383</v>
      </c>
      <c r="E13" s="183">
        <v>435</v>
      </c>
      <c r="F13" s="183">
        <v>407</v>
      </c>
      <c r="G13" s="183">
        <v>450</v>
      </c>
      <c r="H13" s="183">
        <v>552</v>
      </c>
      <c r="I13" s="183">
        <v>541</v>
      </c>
      <c r="J13" s="183">
        <v>543</v>
      </c>
      <c r="K13" s="183">
        <v>601</v>
      </c>
      <c r="L13" s="183">
        <v>680</v>
      </c>
      <c r="M13" s="183">
        <v>693</v>
      </c>
      <c r="N13" s="183">
        <v>727</v>
      </c>
      <c r="O13" s="184">
        <v>6319</v>
      </c>
      <c r="Q13" s="6"/>
      <c r="R13" s="6"/>
      <c r="S13" s="6"/>
      <c r="T13" s="6"/>
      <c r="U13" s="6"/>
      <c r="V13" s="6"/>
      <c r="W13" s="5"/>
      <c r="X13" s="5"/>
    </row>
    <row r="14" spans="2:24">
      <c r="B14" s="11" t="s">
        <v>5</v>
      </c>
      <c r="C14" s="183">
        <v>88</v>
      </c>
      <c r="D14" s="183">
        <v>90</v>
      </c>
      <c r="E14" s="183">
        <v>115</v>
      </c>
      <c r="F14" s="183">
        <v>112</v>
      </c>
      <c r="G14" s="183">
        <v>138</v>
      </c>
      <c r="H14" s="183">
        <v>132</v>
      </c>
      <c r="I14" s="183">
        <v>186</v>
      </c>
      <c r="J14" s="183">
        <v>205</v>
      </c>
      <c r="K14" s="183">
        <v>229</v>
      </c>
      <c r="L14" s="183">
        <v>262</v>
      </c>
      <c r="M14" s="183">
        <v>261</v>
      </c>
      <c r="N14" s="183">
        <v>364</v>
      </c>
      <c r="O14" s="184">
        <v>2182</v>
      </c>
      <c r="Q14" s="6"/>
      <c r="R14" s="6"/>
      <c r="S14" s="6"/>
      <c r="T14" s="6"/>
      <c r="U14" s="6"/>
      <c r="V14" s="6"/>
      <c r="W14" s="5"/>
      <c r="X14" s="5"/>
    </row>
    <row r="15" spans="2:24">
      <c r="B15" s="11" t="s">
        <v>71</v>
      </c>
      <c r="C15" s="183">
        <v>495</v>
      </c>
      <c r="D15" s="183">
        <v>507</v>
      </c>
      <c r="E15" s="183">
        <v>499</v>
      </c>
      <c r="F15" s="183">
        <v>615</v>
      </c>
      <c r="G15" s="183">
        <v>628</v>
      </c>
      <c r="H15" s="183">
        <v>751</v>
      </c>
      <c r="I15" s="183">
        <v>763</v>
      </c>
      <c r="J15" s="183">
        <v>838</v>
      </c>
      <c r="K15" s="183">
        <v>846</v>
      </c>
      <c r="L15" s="183">
        <v>958</v>
      </c>
      <c r="M15" s="183">
        <v>1106</v>
      </c>
      <c r="N15" s="183">
        <v>1245</v>
      </c>
      <c r="O15" s="184">
        <v>9251</v>
      </c>
      <c r="Q15" s="6"/>
      <c r="R15" s="6"/>
      <c r="S15" s="6"/>
      <c r="T15" s="6"/>
      <c r="U15" s="6"/>
      <c r="V15" s="6"/>
      <c r="W15" s="5"/>
      <c r="X15" s="5"/>
    </row>
    <row r="16" spans="2:24">
      <c r="B16" s="11" t="s">
        <v>72</v>
      </c>
      <c r="C16" s="183">
        <v>64</v>
      </c>
      <c r="D16" s="183">
        <v>96</v>
      </c>
      <c r="E16" s="183">
        <v>86</v>
      </c>
      <c r="F16" s="183">
        <v>109</v>
      </c>
      <c r="G16" s="183">
        <v>97</v>
      </c>
      <c r="H16" s="183">
        <v>114</v>
      </c>
      <c r="I16" s="183">
        <v>111</v>
      </c>
      <c r="J16" s="183">
        <v>94</v>
      </c>
      <c r="K16" s="183">
        <v>138</v>
      </c>
      <c r="L16" s="183">
        <v>162</v>
      </c>
      <c r="M16" s="183">
        <v>175</v>
      </c>
      <c r="N16" s="183">
        <v>170</v>
      </c>
      <c r="O16" s="184">
        <v>1416</v>
      </c>
      <c r="Q16" s="6"/>
      <c r="R16" s="6"/>
      <c r="S16" s="6"/>
      <c r="T16" s="6"/>
      <c r="U16" s="6"/>
      <c r="V16" s="6"/>
      <c r="W16" s="5"/>
      <c r="X16" s="5"/>
    </row>
    <row r="17" spans="2:24">
      <c r="B17" s="11" t="s">
        <v>21</v>
      </c>
      <c r="C17" s="183">
        <v>185</v>
      </c>
      <c r="D17" s="183">
        <v>182</v>
      </c>
      <c r="E17" s="183">
        <v>191</v>
      </c>
      <c r="F17" s="183">
        <v>211</v>
      </c>
      <c r="G17" s="183">
        <v>215</v>
      </c>
      <c r="H17" s="183">
        <v>239</v>
      </c>
      <c r="I17" s="183">
        <v>227</v>
      </c>
      <c r="J17" s="183">
        <v>268</v>
      </c>
      <c r="K17" s="183">
        <v>261</v>
      </c>
      <c r="L17" s="183">
        <v>262</v>
      </c>
      <c r="M17" s="183">
        <v>342</v>
      </c>
      <c r="N17" s="183">
        <v>340</v>
      </c>
      <c r="O17" s="184">
        <v>2923</v>
      </c>
      <c r="Q17" s="6"/>
      <c r="R17" s="6"/>
      <c r="S17" s="6"/>
      <c r="T17" s="6"/>
      <c r="U17" s="6"/>
      <c r="V17" s="6"/>
      <c r="W17" s="5"/>
      <c r="X17" s="5"/>
    </row>
    <row r="18" spans="2:24">
      <c r="B18" s="11" t="s">
        <v>6</v>
      </c>
      <c r="C18" s="183">
        <v>992</v>
      </c>
      <c r="D18" s="183">
        <v>1016</v>
      </c>
      <c r="E18" s="183">
        <v>996</v>
      </c>
      <c r="F18" s="183">
        <v>907</v>
      </c>
      <c r="G18" s="183">
        <v>1082</v>
      </c>
      <c r="H18" s="183">
        <v>1128</v>
      </c>
      <c r="I18" s="183">
        <v>1245</v>
      </c>
      <c r="J18" s="183">
        <v>1145</v>
      </c>
      <c r="K18" s="183">
        <v>1140</v>
      </c>
      <c r="L18" s="183">
        <v>1308</v>
      </c>
      <c r="M18" s="183">
        <v>1299</v>
      </c>
      <c r="N18" s="183">
        <v>1386</v>
      </c>
      <c r="O18" s="184">
        <v>13644</v>
      </c>
      <c r="Q18" s="6"/>
      <c r="R18" s="6"/>
      <c r="S18" s="6"/>
      <c r="T18" s="6"/>
      <c r="U18" s="6"/>
      <c r="V18" s="6"/>
      <c r="W18" s="5"/>
      <c r="X18" s="5"/>
    </row>
    <row r="19" spans="2:24">
      <c r="B19" s="11" t="s">
        <v>7</v>
      </c>
      <c r="C19" s="183">
        <v>254</v>
      </c>
      <c r="D19" s="183">
        <v>277</v>
      </c>
      <c r="E19" s="183">
        <v>331</v>
      </c>
      <c r="F19" s="183">
        <v>322</v>
      </c>
      <c r="G19" s="183">
        <v>330</v>
      </c>
      <c r="H19" s="183">
        <v>378</v>
      </c>
      <c r="I19" s="183">
        <v>382</v>
      </c>
      <c r="J19" s="183">
        <v>393</v>
      </c>
      <c r="K19" s="183">
        <v>405</v>
      </c>
      <c r="L19" s="183">
        <v>483</v>
      </c>
      <c r="M19" s="183">
        <v>481</v>
      </c>
      <c r="N19" s="183">
        <v>535</v>
      </c>
      <c r="O19" s="184">
        <v>4571</v>
      </c>
      <c r="Q19" s="6"/>
      <c r="R19" s="6"/>
      <c r="S19" s="6"/>
      <c r="T19" s="6"/>
      <c r="U19" s="6"/>
      <c r="V19" s="6"/>
      <c r="W19" s="5"/>
      <c r="X19" s="5"/>
    </row>
    <row r="20" spans="2:24">
      <c r="B20" s="11" t="s">
        <v>73</v>
      </c>
      <c r="C20" s="183">
        <v>499</v>
      </c>
      <c r="D20" s="183">
        <v>579</v>
      </c>
      <c r="E20" s="183">
        <v>653</v>
      </c>
      <c r="F20" s="183">
        <v>647</v>
      </c>
      <c r="G20" s="183">
        <v>796</v>
      </c>
      <c r="H20" s="183">
        <v>893</v>
      </c>
      <c r="I20" s="183">
        <v>1061</v>
      </c>
      <c r="J20" s="183">
        <v>1050</v>
      </c>
      <c r="K20" s="183">
        <v>1153</v>
      </c>
      <c r="L20" s="183">
        <v>1271</v>
      </c>
      <c r="M20" s="183">
        <v>1348</v>
      </c>
      <c r="N20" s="183">
        <v>1418</v>
      </c>
      <c r="O20" s="184">
        <v>11368</v>
      </c>
      <c r="Q20" s="6"/>
      <c r="R20" s="6"/>
      <c r="S20" s="6"/>
      <c r="T20" s="6"/>
      <c r="U20" s="6"/>
      <c r="V20" s="6"/>
      <c r="W20" s="5"/>
      <c r="X20" s="5"/>
    </row>
    <row r="21" spans="2:24">
      <c r="B21" s="11" t="s">
        <v>8</v>
      </c>
      <c r="C21" s="183">
        <v>130</v>
      </c>
      <c r="D21" s="183">
        <v>141</v>
      </c>
      <c r="E21" s="183">
        <v>135</v>
      </c>
      <c r="F21" s="183">
        <v>156</v>
      </c>
      <c r="G21" s="183">
        <v>187</v>
      </c>
      <c r="H21" s="183">
        <v>162</v>
      </c>
      <c r="I21" s="183">
        <v>193</v>
      </c>
      <c r="J21" s="183">
        <v>216</v>
      </c>
      <c r="K21" s="183">
        <v>238</v>
      </c>
      <c r="L21" s="183">
        <v>254</v>
      </c>
      <c r="M21" s="183">
        <v>276</v>
      </c>
      <c r="N21" s="183">
        <v>275</v>
      </c>
      <c r="O21" s="184">
        <v>2363</v>
      </c>
      <c r="Q21" s="6"/>
      <c r="R21" s="6"/>
      <c r="S21" s="6"/>
      <c r="T21" s="6"/>
      <c r="U21" s="6"/>
      <c r="V21" s="6"/>
      <c r="W21" s="5"/>
      <c r="X21" s="5"/>
    </row>
    <row r="22" spans="2:24">
      <c r="B22" s="11" t="s">
        <v>9</v>
      </c>
      <c r="C22" s="183">
        <v>268</v>
      </c>
      <c r="D22" s="183">
        <v>272</v>
      </c>
      <c r="E22" s="183">
        <v>267</v>
      </c>
      <c r="F22" s="183">
        <v>302</v>
      </c>
      <c r="G22" s="183">
        <v>288</v>
      </c>
      <c r="H22" s="183">
        <v>348</v>
      </c>
      <c r="I22" s="183">
        <v>364</v>
      </c>
      <c r="J22" s="183">
        <v>365</v>
      </c>
      <c r="K22" s="183">
        <v>375</v>
      </c>
      <c r="L22" s="183">
        <v>378</v>
      </c>
      <c r="M22" s="183">
        <v>436</v>
      </c>
      <c r="N22" s="183">
        <v>427</v>
      </c>
      <c r="O22" s="184">
        <v>4090</v>
      </c>
      <c r="Q22" s="6"/>
      <c r="R22" s="6"/>
      <c r="S22" s="6"/>
      <c r="T22" s="6"/>
      <c r="U22" s="6"/>
      <c r="V22" s="6"/>
      <c r="W22" s="5"/>
      <c r="X22" s="5"/>
    </row>
    <row r="23" spans="2:24">
      <c r="B23" s="11" t="s">
        <v>10</v>
      </c>
      <c r="C23" s="183">
        <v>396</v>
      </c>
      <c r="D23" s="183">
        <v>420</v>
      </c>
      <c r="E23" s="183">
        <v>442</v>
      </c>
      <c r="F23" s="183">
        <v>485</v>
      </c>
      <c r="G23" s="183">
        <v>423</v>
      </c>
      <c r="H23" s="183">
        <v>475</v>
      </c>
      <c r="I23" s="183">
        <v>468</v>
      </c>
      <c r="J23" s="183">
        <v>589</v>
      </c>
      <c r="K23" s="183">
        <v>654</v>
      </c>
      <c r="L23" s="183">
        <v>719</v>
      </c>
      <c r="M23" s="183">
        <v>773</v>
      </c>
      <c r="N23" s="183">
        <v>858</v>
      </c>
      <c r="O23" s="184">
        <v>6702</v>
      </c>
      <c r="Q23" s="6"/>
      <c r="R23" s="6"/>
      <c r="S23" s="6"/>
      <c r="T23" s="6"/>
      <c r="U23" s="6"/>
      <c r="V23" s="6"/>
      <c r="W23" s="5"/>
      <c r="X23" s="5"/>
    </row>
    <row r="24" spans="2:24">
      <c r="B24" s="11" t="s">
        <v>23</v>
      </c>
      <c r="C24" s="183">
        <v>776</v>
      </c>
      <c r="D24" s="183">
        <v>867</v>
      </c>
      <c r="E24" s="183">
        <v>848</v>
      </c>
      <c r="F24" s="183">
        <v>907</v>
      </c>
      <c r="G24" s="183">
        <v>925</v>
      </c>
      <c r="H24" s="183">
        <v>1061</v>
      </c>
      <c r="I24" s="183">
        <v>1067</v>
      </c>
      <c r="J24" s="183">
        <v>1146</v>
      </c>
      <c r="K24" s="183">
        <v>1175</v>
      </c>
      <c r="L24" s="183">
        <v>1334</v>
      </c>
      <c r="M24" s="183">
        <v>1362</v>
      </c>
      <c r="N24" s="183">
        <v>1394</v>
      </c>
      <c r="O24" s="184">
        <v>12862</v>
      </c>
      <c r="Q24" s="6"/>
      <c r="R24" s="6"/>
      <c r="S24" s="6"/>
      <c r="T24" s="6"/>
      <c r="U24" s="6"/>
      <c r="V24" s="6"/>
      <c r="W24" s="5"/>
      <c r="X24" s="5"/>
    </row>
    <row r="25" spans="2:24">
      <c r="B25" s="11" t="s">
        <v>11</v>
      </c>
      <c r="C25" s="183">
        <v>160</v>
      </c>
      <c r="D25" s="183">
        <v>179</v>
      </c>
      <c r="E25" s="183">
        <v>179</v>
      </c>
      <c r="F25" s="183">
        <v>173</v>
      </c>
      <c r="G25" s="183">
        <v>230</v>
      </c>
      <c r="H25" s="183">
        <v>249</v>
      </c>
      <c r="I25" s="183">
        <v>212</v>
      </c>
      <c r="J25" s="183">
        <v>230</v>
      </c>
      <c r="K25" s="183">
        <v>260</v>
      </c>
      <c r="L25" s="183">
        <v>290</v>
      </c>
      <c r="M25" s="183">
        <v>287</v>
      </c>
      <c r="N25" s="183">
        <v>328</v>
      </c>
      <c r="O25" s="184">
        <v>2777</v>
      </c>
      <c r="Q25" s="6"/>
      <c r="R25" s="6"/>
      <c r="S25" s="6"/>
      <c r="T25" s="6"/>
      <c r="U25" s="6"/>
      <c r="V25" s="6"/>
      <c r="W25" s="5"/>
      <c r="X25" s="5"/>
    </row>
    <row r="26" spans="2:24">
      <c r="B26" s="11" t="s">
        <v>12</v>
      </c>
      <c r="C26" s="183">
        <v>3</v>
      </c>
      <c r="D26" s="183">
        <v>10</v>
      </c>
      <c r="E26" s="183">
        <v>3</v>
      </c>
      <c r="F26" s="183">
        <v>4</v>
      </c>
      <c r="G26" s="183">
        <v>2</v>
      </c>
      <c r="H26" s="183">
        <v>6</v>
      </c>
      <c r="I26" s="183">
        <v>13</v>
      </c>
      <c r="J26" s="183">
        <v>20</v>
      </c>
      <c r="K26" s="183">
        <v>17</v>
      </c>
      <c r="L26" s="183">
        <v>24</v>
      </c>
      <c r="M26" s="183">
        <v>13</v>
      </c>
      <c r="N26" s="183">
        <v>24</v>
      </c>
      <c r="O26" s="184">
        <v>139</v>
      </c>
      <c r="Q26" s="6"/>
      <c r="R26" s="6"/>
      <c r="S26" s="6"/>
      <c r="T26" s="6"/>
      <c r="U26" s="6"/>
      <c r="V26" s="6"/>
      <c r="W26" s="5"/>
      <c r="X26" s="5"/>
    </row>
    <row r="27" spans="2:24">
      <c r="B27" s="11" t="s">
        <v>13</v>
      </c>
      <c r="C27" s="183">
        <v>219</v>
      </c>
      <c r="D27" s="183">
        <v>252</v>
      </c>
      <c r="E27" s="183">
        <v>225</v>
      </c>
      <c r="F27" s="183">
        <v>220</v>
      </c>
      <c r="G27" s="183">
        <v>236</v>
      </c>
      <c r="H27" s="183">
        <v>269</v>
      </c>
      <c r="I27" s="183">
        <v>265</v>
      </c>
      <c r="J27" s="183">
        <v>281</v>
      </c>
      <c r="K27" s="183">
        <v>300</v>
      </c>
      <c r="L27" s="183">
        <v>294</v>
      </c>
      <c r="M27" s="183">
        <v>316</v>
      </c>
      <c r="N27" s="183">
        <v>347</v>
      </c>
      <c r="O27" s="184">
        <v>3224</v>
      </c>
      <c r="Q27" s="6"/>
      <c r="R27" s="6"/>
      <c r="S27" s="6"/>
      <c r="T27" s="6"/>
      <c r="U27" s="6"/>
      <c r="V27" s="6"/>
      <c r="W27" s="5"/>
      <c r="X27" s="5"/>
    </row>
    <row r="28" spans="2:24">
      <c r="B28" s="11" t="s">
        <v>14</v>
      </c>
      <c r="C28" s="183">
        <v>993</v>
      </c>
      <c r="D28" s="183">
        <v>1147</v>
      </c>
      <c r="E28" s="183">
        <v>1116</v>
      </c>
      <c r="F28" s="183">
        <v>1191</v>
      </c>
      <c r="G28" s="183">
        <v>1306</v>
      </c>
      <c r="H28" s="183">
        <v>1393</v>
      </c>
      <c r="I28" s="183">
        <v>1451</v>
      </c>
      <c r="J28" s="183">
        <v>1559</v>
      </c>
      <c r="K28" s="183">
        <v>1724</v>
      </c>
      <c r="L28" s="183">
        <v>1760</v>
      </c>
      <c r="M28" s="183">
        <v>1855</v>
      </c>
      <c r="N28" s="183">
        <v>2054</v>
      </c>
      <c r="O28" s="184">
        <v>17549</v>
      </c>
      <c r="Q28" s="6"/>
      <c r="R28" s="6"/>
      <c r="S28" s="6"/>
      <c r="T28" s="6"/>
      <c r="U28" s="6"/>
      <c r="V28" s="6"/>
      <c r="W28" s="5"/>
      <c r="X28" s="5"/>
    </row>
    <row r="29" spans="2:24">
      <c r="B29" s="11" t="s">
        <v>15</v>
      </c>
      <c r="C29" s="183">
        <v>132</v>
      </c>
      <c r="D29" s="183">
        <v>124</v>
      </c>
      <c r="E29" s="183">
        <v>130</v>
      </c>
      <c r="F29" s="183">
        <v>172</v>
      </c>
      <c r="G29" s="183">
        <v>166</v>
      </c>
      <c r="H29" s="183">
        <v>151</v>
      </c>
      <c r="I29" s="183">
        <v>172</v>
      </c>
      <c r="J29" s="183">
        <v>179</v>
      </c>
      <c r="K29" s="183">
        <v>185</v>
      </c>
      <c r="L29" s="183">
        <v>181</v>
      </c>
      <c r="M29" s="183">
        <v>245</v>
      </c>
      <c r="N29" s="183">
        <v>225</v>
      </c>
      <c r="O29" s="184">
        <v>2062</v>
      </c>
      <c r="Q29" s="6"/>
      <c r="R29" s="6"/>
      <c r="S29" s="6"/>
      <c r="T29" s="6"/>
      <c r="U29" s="6"/>
      <c r="V29" s="6"/>
      <c r="W29" s="5"/>
      <c r="X29" s="5"/>
    </row>
    <row r="30" spans="2:24">
      <c r="B30" s="11" t="s">
        <v>16</v>
      </c>
      <c r="C30" s="183">
        <v>883</v>
      </c>
      <c r="D30" s="183">
        <v>894</v>
      </c>
      <c r="E30" s="183">
        <v>898</v>
      </c>
      <c r="F30" s="183">
        <v>982</v>
      </c>
      <c r="G30" s="183">
        <v>1081</v>
      </c>
      <c r="H30" s="183">
        <v>1105</v>
      </c>
      <c r="I30" s="183">
        <v>1146</v>
      </c>
      <c r="J30" s="183">
        <v>1170</v>
      </c>
      <c r="K30" s="183">
        <v>1330</v>
      </c>
      <c r="L30" s="183">
        <v>1328</v>
      </c>
      <c r="M30" s="183">
        <v>1436</v>
      </c>
      <c r="N30" s="183">
        <v>1508</v>
      </c>
      <c r="O30" s="184">
        <v>13761</v>
      </c>
      <c r="Q30" s="6"/>
      <c r="R30" s="6"/>
      <c r="S30" s="6"/>
      <c r="T30" s="6"/>
      <c r="U30" s="6"/>
      <c r="V30" s="6"/>
      <c r="W30" s="5"/>
      <c r="X30" s="5"/>
    </row>
    <row r="31" spans="2:24">
      <c r="B31" s="16" t="s">
        <v>17</v>
      </c>
      <c r="C31" s="185">
        <v>8019</v>
      </c>
      <c r="D31" s="185">
        <v>8639</v>
      </c>
      <c r="E31" s="185">
        <v>8761</v>
      </c>
      <c r="F31" s="185">
        <v>9266</v>
      </c>
      <c r="G31" s="185">
        <v>10010</v>
      </c>
      <c r="H31" s="185">
        <v>10912</v>
      </c>
      <c r="I31" s="185">
        <v>11618</v>
      </c>
      <c r="J31" s="185">
        <v>12154</v>
      </c>
      <c r="K31" s="185">
        <v>13057</v>
      </c>
      <c r="L31" s="185">
        <v>14021</v>
      </c>
      <c r="M31" s="185">
        <v>15081</v>
      </c>
      <c r="N31" s="185">
        <v>16016</v>
      </c>
      <c r="O31" s="185">
        <v>137554</v>
      </c>
      <c r="Q31" s="9"/>
      <c r="R31" s="9"/>
      <c r="S31" s="9"/>
      <c r="T31" s="9"/>
      <c r="U31" s="9"/>
      <c r="V31" s="5"/>
      <c r="W31" s="5"/>
      <c r="X31" s="5"/>
    </row>
    <row r="32" spans="2:24">
      <c r="B32" s="17" t="s">
        <v>87</v>
      </c>
      <c r="Q32" s="5"/>
      <c r="R32" s="5"/>
      <c r="S32" s="5"/>
      <c r="T32" s="5"/>
      <c r="U32" s="5"/>
      <c r="V32" s="5"/>
      <c r="W32" s="5"/>
      <c r="X32" s="5"/>
    </row>
    <row r="33" spans="2:24">
      <c r="B33" s="17" t="s">
        <v>70</v>
      </c>
      <c r="Q33" s="5"/>
      <c r="R33" s="5"/>
      <c r="S33" s="5"/>
      <c r="T33" s="5"/>
      <c r="U33" s="5"/>
      <c r="V33" s="5"/>
      <c r="W33" s="5"/>
      <c r="X33" s="5"/>
    </row>
    <row r="34" spans="2:24">
      <c r="B34" s="17" t="s">
        <v>390</v>
      </c>
      <c r="Q34" s="5"/>
      <c r="R34" s="5"/>
      <c r="S34" s="5"/>
      <c r="T34" s="5"/>
      <c r="U34" s="5"/>
      <c r="V34" s="5"/>
      <c r="W34" s="5"/>
      <c r="X34" s="5"/>
    </row>
    <row r="35" spans="2:24">
      <c r="Q35" s="5"/>
      <c r="R35" s="5"/>
      <c r="S35" s="5"/>
      <c r="T35" s="5"/>
      <c r="U35" s="5"/>
      <c r="V35" s="5"/>
      <c r="W35" s="5"/>
      <c r="X35" s="5"/>
    </row>
    <row r="36" spans="2:24">
      <c r="Q36" s="5"/>
      <c r="R36" s="5"/>
      <c r="S36" s="5"/>
      <c r="T36" s="5"/>
      <c r="U36" s="5"/>
      <c r="V36" s="5"/>
      <c r="W36" s="5"/>
      <c r="X36" s="5"/>
    </row>
  </sheetData>
  <mergeCells count="1">
    <mergeCell ref="B7:O7"/>
  </mergeCells>
  <phoneticPr fontId="3" type="noConversion"/>
  <pageMargins left="0.39370078740157483" right="0.39370078740157483" top="0.39370078740157483" bottom="0.39370078740157483" header="0.31496062992125984" footer="0.31496062992125984"/>
  <pageSetup scale="65"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19"/>
  <sheetViews>
    <sheetView showGridLines="0" topLeftCell="A4" workbookViewId="0">
      <selection activeCell="E27" sqref="E27"/>
    </sheetView>
  </sheetViews>
  <sheetFormatPr baseColWidth="10" defaultRowHeight="18"/>
  <cols>
    <col min="1" max="1" width="11.42578125" style="1"/>
    <col min="2" max="2" width="32.7109375" style="1" customWidth="1"/>
    <col min="3" max="16384" width="11.42578125" style="1"/>
  </cols>
  <sheetData>
    <row r="7" spans="2:10" ht="31.5" customHeight="1">
      <c r="B7" s="303" t="s">
        <v>401</v>
      </c>
      <c r="C7" s="303"/>
      <c r="D7" s="303"/>
      <c r="E7" s="303"/>
      <c r="F7" s="303"/>
      <c r="G7" s="303"/>
      <c r="H7" s="303"/>
      <c r="I7" s="303"/>
      <c r="J7" s="303"/>
    </row>
    <row r="8" spans="2:10">
      <c r="B8" s="76" t="s">
        <v>236</v>
      </c>
      <c r="C8" s="76">
        <v>2010</v>
      </c>
      <c r="D8" s="76">
        <v>2011</v>
      </c>
      <c r="E8" s="76">
        <v>2012</v>
      </c>
      <c r="F8" s="76">
        <v>2013</v>
      </c>
      <c r="G8" s="76">
        <v>2014</v>
      </c>
      <c r="H8" s="76">
        <v>2015</v>
      </c>
      <c r="I8" s="76">
        <v>2016</v>
      </c>
      <c r="J8" s="76">
        <v>2017</v>
      </c>
    </row>
    <row r="9" spans="2:10">
      <c r="B9" s="77" t="s">
        <v>237</v>
      </c>
      <c r="C9" s="239">
        <v>40</v>
      </c>
      <c r="D9" s="239">
        <v>36</v>
      </c>
      <c r="E9" s="239">
        <v>62</v>
      </c>
      <c r="F9" s="239">
        <v>88</v>
      </c>
      <c r="G9" s="239">
        <v>107</v>
      </c>
      <c r="H9" s="239">
        <v>84</v>
      </c>
      <c r="I9" s="239">
        <v>91</v>
      </c>
      <c r="J9" s="239">
        <v>105</v>
      </c>
    </row>
    <row r="10" spans="2:10">
      <c r="B10" s="78" t="s">
        <v>248</v>
      </c>
      <c r="C10" s="240">
        <v>33</v>
      </c>
      <c r="D10" s="240">
        <v>40</v>
      </c>
      <c r="E10" s="240">
        <v>65</v>
      </c>
      <c r="F10" s="240">
        <v>65</v>
      </c>
      <c r="G10" s="240">
        <v>54</v>
      </c>
      <c r="H10" s="240">
        <v>68</v>
      </c>
      <c r="I10" s="240">
        <v>76</v>
      </c>
      <c r="J10" s="240">
        <v>98</v>
      </c>
    </row>
    <row r="11" spans="2:10">
      <c r="B11" s="78" t="s">
        <v>249</v>
      </c>
      <c r="C11" s="240">
        <v>42</v>
      </c>
      <c r="D11" s="240">
        <v>43</v>
      </c>
      <c r="E11" s="240">
        <v>53</v>
      </c>
      <c r="F11" s="240">
        <v>57</v>
      </c>
      <c r="G11" s="240">
        <v>68</v>
      </c>
      <c r="H11" s="240">
        <v>82</v>
      </c>
      <c r="I11" s="240">
        <v>60</v>
      </c>
      <c r="J11" s="240">
        <v>74</v>
      </c>
    </row>
    <row r="12" spans="2:10">
      <c r="B12" s="78" t="s">
        <v>241</v>
      </c>
      <c r="C12" s="240">
        <v>38</v>
      </c>
      <c r="D12" s="240">
        <v>42</v>
      </c>
      <c r="E12" s="240">
        <v>47</v>
      </c>
      <c r="F12" s="240">
        <v>64</v>
      </c>
      <c r="G12" s="240">
        <v>72</v>
      </c>
      <c r="H12" s="240">
        <v>62</v>
      </c>
      <c r="I12" s="240">
        <v>65</v>
      </c>
      <c r="J12" s="240">
        <v>72</v>
      </c>
    </row>
    <row r="13" spans="2:10">
      <c r="B13" s="78" t="s">
        <v>250</v>
      </c>
      <c r="C13" s="240">
        <v>22</v>
      </c>
      <c r="D13" s="240">
        <v>29</v>
      </c>
      <c r="E13" s="240">
        <v>39</v>
      </c>
      <c r="F13" s="240">
        <v>48</v>
      </c>
      <c r="G13" s="240">
        <v>49</v>
      </c>
      <c r="H13" s="240">
        <v>47</v>
      </c>
      <c r="I13" s="240">
        <v>59</v>
      </c>
      <c r="J13" s="240">
        <v>65</v>
      </c>
    </row>
    <row r="14" spans="2:10">
      <c r="B14" s="78" t="s">
        <v>251</v>
      </c>
      <c r="C14" s="240">
        <v>27</v>
      </c>
      <c r="D14" s="240">
        <v>32</v>
      </c>
      <c r="E14" s="240">
        <v>46</v>
      </c>
      <c r="F14" s="240">
        <v>48</v>
      </c>
      <c r="G14" s="240">
        <v>50</v>
      </c>
      <c r="H14" s="240">
        <v>70</v>
      </c>
      <c r="I14" s="240">
        <v>61</v>
      </c>
      <c r="J14" s="240">
        <v>60</v>
      </c>
    </row>
    <row r="15" spans="2:10">
      <c r="B15" s="78" t="s">
        <v>243</v>
      </c>
      <c r="C15" s="240">
        <v>24</v>
      </c>
      <c r="D15" s="240">
        <v>23</v>
      </c>
      <c r="E15" s="240">
        <v>30</v>
      </c>
      <c r="F15" s="240">
        <v>43</v>
      </c>
      <c r="G15" s="240">
        <v>36</v>
      </c>
      <c r="H15" s="240">
        <v>40</v>
      </c>
      <c r="I15" s="240">
        <v>55</v>
      </c>
      <c r="J15" s="240">
        <v>54</v>
      </c>
    </row>
    <row r="16" spans="2:10">
      <c r="B16" s="78" t="s">
        <v>239</v>
      </c>
      <c r="C16" s="240">
        <v>64</v>
      </c>
      <c r="D16" s="240">
        <v>73</v>
      </c>
      <c r="E16" s="240">
        <v>72</v>
      </c>
      <c r="F16" s="240">
        <v>69</v>
      </c>
      <c r="G16" s="240">
        <v>60</v>
      </c>
      <c r="H16" s="240">
        <v>73</v>
      </c>
      <c r="I16" s="240">
        <v>62</v>
      </c>
      <c r="J16" s="240">
        <v>49</v>
      </c>
    </row>
    <row r="17" spans="2:10">
      <c r="B17" s="78" t="s">
        <v>252</v>
      </c>
      <c r="C17" s="240">
        <v>18</v>
      </c>
      <c r="D17" s="240">
        <v>20</v>
      </c>
      <c r="E17" s="240">
        <v>27</v>
      </c>
      <c r="F17" s="240">
        <v>48</v>
      </c>
      <c r="G17" s="240">
        <v>46</v>
      </c>
      <c r="H17" s="240">
        <v>47</v>
      </c>
      <c r="I17" s="240">
        <v>43</v>
      </c>
      <c r="J17" s="240">
        <v>48</v>
      </c>
    </row>
    <row r="18" spans="2:10">
      <c r="B18" s="79" t="s">
        <v>253</v>
      </c>
      <c r="C18" s="241">
        <v>22</v>
      </c>
      <c r="D18" s="241">
        <v>29</v>
      </c>
      <c r="E18" s="241">
        <v>26</v>
      </c>
      <c r="F18" s="241">
        <v>29</v>
      </c>
      <c r="G18" s="241">
        <v>50</v>
      </c>
      <c r="H18" s="241">
        <v>33</v>
      </c>
      <c r="I18" s="241">
        <v>48</v>
      </c>
      <c r="J18" s="241">
        <v>42</v>
      </c>
    </row>
    <row r="19" spans="2:10" ht="42" customHeight="1">
      <c r="B19" s="311" t="s">
        <v>254</v>
      </c>
      <c r="C19" s="311"/>
      <c r="D19" s="311"/>
      <c r="E19" s="311"/>
      <c r="F19" s="311"/>
      <c r="G19" s="311"/>
      <c r="H19" s="311"/>
      <c r="I19" s="311"/>
    </row>
  </sheetData>
  <mergeCells count="2">
    <mergeCell ref="B7:J7"/>
    <mergeCell ref="B19:I19"/>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L34"/>
  <sheetViews>
    <sheetView showGridLines="0" zoomScale="82" zoomScaleNormal="82" workbookViewId="0"/>
  </sheetViews>
  <sheetFormatPr baseColWidth="10" defaultRowHeight="18"/>
  <cols>
    <col min="1" max="1" width="11.42578125" style="1"/>
    <col min="2" max="2" width="20.7109375" style="1" customWidth="1"/>
    <col min="3" max="3" width="9.42578125" style="1" bestFit="1" customWidth="1"/>
    <col min="4" max="4" width="9.5703125" style="1" bestFit="1" customWidth="1"/>
    <col min="5" max="5" width="23.28515625" style="1" bestFit="1" customWidth="1"/>
    <col min="6" max="8" width="8" style="1" bestFit="1" customWidth="1"/>
    <col min="9" max="9" width="15.42578125" style="1" bestFit="1" customWidth="1"/>
    <col min="10" max="10" width="8" style="1" bestFit="1" customWidth="1"/>
    <col min="11" max="11" width="12.140625" style="1" bestFit="1" customWidth="1"/>
    <col min="12" max="12" width="8" style="1" bestFit="1" customWidth="1"/>
    <col min="13" max="16384" width="11.42578125" style="1"/>
  </cols>
  <sheetData>
    <row r="7" spans="2:12">
      <c r="B7" s="312" t="s">
        <v>255</v>
      </c>
      <c r="C7" s="312"/>
      <c r="D7" s="312"/>
      <c r="E7" s="312"/>
      <c r="F7" s="312"/>
      <c r="G7" s="312"/>
      <c r="H7" s="312"/>
      <c r="I7" s="312"/>
      <c r="J7" s="312"/>
      <c r="K7" s="312"/>
      <c r="L7" s="312"/>
    </row>
    <row r="8" spans="2:12">
      <c r="B8" s="313"/>
      <c r="C8" s="313"/>
      <c r="D8" s="313"/>
      <c r="E8" s="313"/>
      <c r="F8" s="313"/>
      <c r="G8" s="313"/>
      <c r="H8" s="313"/>
      <c r="I8" s="313"/>
      <c r="J8" s="313"/>
      <c r="K8" s="313"/>
      <c r="L8" s="313"/>
    </row>
    <row r="9" spans="2:12" ht="54">
      <c r="B9" s="80" t="s">
        <v>256</v>
      </c>
      <c r="C9" s="80" t="s">
        <v>257</v>
      </c>
      <c r="D9" s="80" t="s">
        <v>36</v>
      </c>
      <c r="E9" s="80" t="s">
        <v>258</v>
      </c>
      <c r="F9" s="80" t="s">
        <v>35</v>
      </c>
      <c r="G9" s="80" t="s">
        <v>55</v>
      </c>
      <c r="H9" s="80" t="s">
        <v>38</v>
      </c>
      <c r="I9" s="80" t="s">
        <v>259</v>
      </c>
      <c r="J9" s="80" t="s">
        <v>37</v>
      </c>
      <c r="K9" s="80" t="s">
        <v>39</v>
      </c>
      <c r="L9" s="80" t="s">
        <v>51</v>
      </c>
    </row>
    <row r="10" spans="2:12" ht="49.5" customHeight="1">
      <c r="B10" s="80" t="s">
        <v>260</v>
      </c>
      <c r="C10" s="80" t="s">
        <v>261</v>
      </c>
      <c r="D10" s="80" t="s">
        <v>262</v>
      </c>
      <c r="E10" s="80" t="s">
        <v>263</v>
      </c>
      <c r="F10" s="80" t="s">
        <v>264</v>
      </c>
      <c r="G10" s="80" t="s">
        <v>265</v>
      </c>
      <c r="H10" s="80" t="s">
        <v>266</v>
      </c>
      <c r="I10" s="80" t="s">
        <v>267</v>
      </c>
      <c r="J10" s="80" t="s">
        <v>268</v>
      </c>
      <c r="K10" s="80" t="s">
        <v>269</v>
      </c>
      <c r="L10" s="80" t="s">
        <v>270</v>
      </c>
    </row>
    <row r="11" spans="2:12">
      <c r="B11" s="70">
        <v>2007</v>
      </c>
      <c r="C11" s="240">
        <v>212</v>
      </c>
      <c r="D11" s="240">
        <v>35</v>
      </c>
      <c r="E11" s="246">
        <v>30</v>
      </c>
      <c r="F11" s="240">
        <v>31</v>
      </c>
      <c r="G11" s="240">
        <v>20</v>
      </c>
      <c r="H11" s="240">
        <v>23</v>
      </c>
      <c r="I11" s="242">
        <v>14</v>
      </c>
      <c r="J11" s="240">
        <v>26</v>
      </c>
      <c r="K11" s="242">
        <v>18</v>
      </c>
      <c r="L11" s="240">
        <v>17</v>
      </c>
    </row>
    <row r="12" spans="2:12">
      <c r="B12" s="70">
        <v>2008</v>
      </c>
      <c r="C12" s="240">
        <v>248</v>
      </c>
      <c r="D12" s="240">
        <v>44</v>
      </c>
      <c r="E12" s="246">
        <v>63</v>
      </c>
      <c r="F12" s="240">
        <v>38</v>
      </c>
      <c r="G12" s="240">
        <v>21</v>
      </c>
      <c r="H12" s="240">
        <v>27</v>
      </c>
      <c r="I12" s="242">
        <v>4</v>
      </c>
      <c r="J12" s="240">
        <v>15</v>
      </c>
      <c r="K12" s="242" t="s">
        <v>271</v>
      </c>
      <c r="L12" s="240">
        <v>21</v>
      </c>
    </row>
    <row r="13" spans="2:12">
      <c r="B13" s="70">
        <v>2009</v>
      </c>
      <c r="C13" s="240">
        <v>220</v>
      </c>
      <c r="D13" s="240">
        <v>39</v>
      </c>
      <c r="E13" s="246">
        <v>51</v>
      </c>
      <c r="F13" s="240">
        <v>36</v>
      </c>
      <c r="G13" s="240">
        <v>21</v>
      </c>
      <c r="H13" s="240">
        <v>18</v>
      </c>
      <c r="I13" s="242">
        <v>12</v>
      </c>
      <c r="J13" s="240">
        <v>10</v>
      </c>
      <c r="K13" s="242" t="s">
        <v>271</v>
      </c>
      <c r="L13" s="240">
        <v>8</v>
      </c>
    </row>
    <row r="14" spans="2:12">
      <c r="B14" s="70">
        <v>2010</v>
      </c>
      <c r="C14" s="240">
        <v>295</v>
      </c>
      <c r="D14" s="240">
        <v>57</v>
      </c>
      <c r="E14" s="246">
        <v>49</v>
      </c>
      <c r="F14" s="240">
        <v>64</v>
      </c>
      <c r="G14" s="240">
        <v>19</v>
      </c>
      <c r="H14" s="240">
        <v>30</v>
      </c>
      <c r="I14" s="242">
        <v>11</v>
      </c>
      <c r="J14" s="240">
        <v>8</v>
      </c>
      <c r="K14" s="242">
        <v>17</v>
      </c>
      <c r="L14" s="240">
        <v>26</v>
      </c>
    </row>
    <row r="15" spans="2:12">
      <c r="B15" s="70">
        <v>2011</v>
      </c>
      <c r="C15" s="240">
        <v>306</v>
      </c>
      <c r="D15" s="240">
        <v>51</v>
      </c>
      <c r="E15" s="246">
        <v>70</v>
      </c>
      <c r="F15" s="240">
        <v>55</v>
      </c>
      <c r="G15" s="240">
        <v>34</v>
      </c>
      <c r="H15" s="240">
        <v>42</v>
      </c>
      <c r="I15" s="242">
        <v>26</v>
      </c>
      <c r="J15" s="240">
        <v>10</v>
      </c>
      <c r="K15" s="242">
        <v>25</v>
      </c>
      <c r="L15" s="240">
        <v>28</v>
      </c>
    </row>
    <row r="16" spans="2:12">
      <c r="B16" s="70">
        <v>2012</v>
      </c>
      <c r="C16" s="240">
        <v>355</v>
      </c>
      <c r="D16" s="240">
        <v>51</v>
      </c>
      <c r="E16" s="246">
        <v>64</v>
      </c>
      <c r="F16" s="240">
        <v>64</v>
      </c>
      <c r="G16" s="240">
        <v>30</v>
      </c>
      <c r="H16" s="240">
        <v>45</v>
      </c>
      <c r="I16" s="242">
        <v>26</v>
      </c>
      <c r="J16" s="240">
        <v>13</v>
      </c>
      <c r="K16" s="242">
        <v>18</v>
      </c>
      <c r="L16" s="240">
        <v>37</v>
      </c>
    </row>
    <row r="17" spans="2:12">
      <c r="B17" s="70">
        <v>2013</v>
      </c>
      <c r="C17" s="240">
        <v>357</v>
      </c>
      <c r="D17" s="240">
        <v>53</v>
      </c>
      <c r="E17" s="246">
        <v>58</v>
      </c>
      <c r="F17" s="240">
        <v>54</v>
      </c>
      <c r="G17" s="240">
        <v>32</v>
      </c>
      <c r="H17" s="240">
        <v>40</v>
      </c>
      <c r="I17" s="242">
        <v>25</v>
      </c>
      <c r="J17" s="240">
        <v>17</v>
      </c>
      <c r="K17" s="242">
        <v>27</v>
      </c>
      <c r="L17" s="240">
        <v>18</v>
      </c>
    </row>
    <row r="18" spans="2:12">
      <c r="B18" s="70">
        <v>2014</v>
      </c>
      <c r="C18" s="240">
        <v>481</v>
      </c>
      <c r="D18" s="240">
        <v>51</v>
      </c>
      <c r="E18" s="246">
        <v>55</v>
      </c>
      <c r="F18" s="240">
        <v>53</v>
      </c>
      <c r="G18" s="240">
        <v>19</v>
      </c>
      <c r="H18" s="240">
        <v>31</v>
      </c>
      <c r="I18" s="242">
        <v>23</v>
      </c>
      <c r="J18" s="240">
        <v>15</v>
      </c>
      <c r="K18" s="242">
        <v>20</v>
      </c>
      <c r="L18" s="240">
        <v>33</v>
      </c>
    </row>
    <row r="19" spans="2:12">
      <c r="B19" s="70">
        <v>2015</v>
      </c>
      <c r="C19" s="240">
        <v>593</v>
      </c>
      <c r="D19" s="240">
        <v>59</v>
      </c>
      <c r="E19" s="246">
        <v>68</v>
      </c>
      <c r="F19" s="240">
        <v>49</v>
      </c>
      <c r="G19" s="240">
        <v>33</v>
      </c>
      <c r="H19" s="240">
        <v>52</v>
      </c>
      <c r="I19" s="242">
        <v>12</v>
      </c>
      <c r="J19" s="240">
        <v>18</v>
      </c>
      <c r="K19" s="242">
        <v>31</v>
      </c>
      <c r="L19" s="240">
        <v>31</v>
      </c>
    </row>
    <row r="20" spans="2:12">
      <c r="B20" s="70">
        <v>2016</v>
      </c>
      <c r="C20" s="240">
        <v>618</v>
      </c>
      <c r="D20" s="240">
        <v>54</v>
      </c>
      <c r="E20" s="246">
        <v>51</v>
      </c>
      <c r="F20" s="240">
        <v>31</v>
      </c>
      <c r="G20" s="240">
        <v>31</v>
      </c>
      <c r="H20" s="240">
        <v>27</v>
      </c>
      <c r="I20" s="242">
        <v>27</v>
      </c>
      <c r="J20" s="240">
        <v>12</v>
      </c>
      <c r="K20" s="242">
        <v>19</v>
      </c>
      <c r="L20" s="240">
        <v>17</v>
      </c>
    </row>
    <row r="21" spans="2:12">
      <c r="B21" s="73">
        <v>2017</v>
      </c>
      <c r="C21" s="241">
        <v>638</v>
      </c>
      <c r="D21" s="241">
        <v>43</v>
      </c>
      <c r="E21" s="247">
        <v>63</v>
      </c>
      <c r="F21" s="241">
        <v>33</v>
      </c>
      <c r="G21" s="241">
        <v>28</v>
      </c>
      <c r="H21" s="241">
        <v>40</v>
      </c>
      <c r="I21" s="243">
        <v>28</v>
      </c>
      <c r="J21" s="241">
        <v>16</v>
      </c>
      <c r="K21" s="243">
        <v>32</v>
      </c>
      <c r="L21" s="241">
        <v>23</v>
      </c>
    </row>
    <row r="22" spans="2:12">
      <c r="B22" s="310" t="s">
        <v>272</v>
      </c>
      <c r="C22" s="310"/>
      <c r="D22" s="310"/>
      <c r="E22" s="310"/>
      <c r="F22" s="310"/>
      <c r="G22" s="310"/>
      <c r="H22" s="310"/>
      <c r="I22" s="310"/>
      <c r="J22" s="310"/>
      <c r="K22" s="310"/>
      <c r="L22" s="310"/>
    </row>
    <row r="23" spans="2:12" ht="17.25" customHeight="1">
      <c r="B23" s="310"/>
      <c r="C23" s="310"/>
      <c r="D23" s="310"/>
      <c r="E23" s="310"/>
      <c r="F23" s="310"/>
      <c r="G23" s="310"/>
      <c r="H23" s="310"/>
      <c r="I23" s="310"/>
      <c r="J23" s="310"/>
      <c r="K23" s="310"/>
      <c r="L23" s="310"/>
    </row>
    <row r="24" spans="2:12">
      <c r="C24" s="297"/>
      <c r="D24" s="297"/>
      <c r="E24" s="297"/>
      <c r="F24" s="297"/>
      <c r="G24" s="297"/>
      <c r="H24" s="297"/>
      <c r="I24" s="297"/>
      <c r="J24" s="297"/>
      <c r="K24" s="297"/>
      <c r="L24" s="297"/>
    </row>
    <row r="25" spans="2:12">
      <c r="C25" s="297"/>
      <c r="D25" s="297"/>
      <c r="E25" s="297"/>
      <c r="F25" s="297"/>
      <c r="G25" s="297"/>
      <c r="H25" s="297"/>
      <c r="I25" s="297"/>
      <c r="J25" s="297"/>
      <c r="K25" s="297"/>
      <c r="L25" s="297"/>
    </row>
    <row r="26" spans="2:12">
      <c r="C26" s="297"/>
      <c r="D26" s="297"/>
      <c r="E26" s="297"/>
      <c r="F26" s="297"/>
      <c r="G26" s="297"/>
      <c r="H26" s="297"/>
      <c r="I26" s="297"/>
      <c r="J26" s="297"/>
      <c r="K26" s="297"/>
      <c r="L26" s="297"/>
    </row>
    <row r="27" spans="2:12">
      <c r="C27" s="297"/>
      <c r="D27" s="297"/>
      <c r="E27" s="297"/>
      <c r="F27" s="297"/>
      <c r="G27" s="297"/>
      <c r="H27" s="297"/>
      <c r="I27" s="297"/>
      <c r="J27" s="297"/>
      <c r="K27" s="297"/>
      <c r="L27" s="297"/>
    </row>
    <row r="28" spans="2:12">
      <c r="C28" s="297"/>
      <c r="D28" s="297"/>
      <c r="E28" s="297"/>
      <c r="F28" s="297"/>
      <c r="G28" s="297"/>
      <c r="H28" s="297"/>
      <c r="I28" s="297"/>
      <c r="J28" s="297"/>
      <c r="K28" s="297"/>
      <c r="L28" s="297"/>
    </row>
    <row r="29" spans="2:12">
      <c r="C29" s="297"/>
      <c r="D29" s="297"/>
      <c r="E29" s="297"/>
      <c r="F29" s="297"/>
      <c r="G29" s="297"/>
      <c r="H29" s="297"/>
      <c r="I29" s="297"/>
      <c r="J29" s="297"/>
      <c r="K29" s="297"/>
      <c r="L29" s="297"/>
    </row>
    <row r="30" spans="2:12">
      <c r="C30" s="297"/>
      <c r="D30" s="297"/>
      <c r="E30" s="297"/>
      <c r="F30" s="297"/>
      <c r="G30" s="297"/>
      <c r="H30" s="297"/>
      <c r="I30" s="297"/>
      <c r="J30" s="297"/>
      <c r="K30" s="297"/>
      <c r="L30" s="297"/>
    </row>
    <row r="31" spans="2:12">
      <c r="C31" s="297"/>
      <c r="D31" s="297"/>
      <c r="E31" s="297"/>
      <c r="F31" s="297"/>
      <c r="G31" s="297"/>
      <c r="H31" s="297"/>
      <c r="I31" s="297"/>
      <c r="J31" s="297"/>
      <c r="K31" s="297"/>
      <c r="L31" s="297"/>
    </row>
    <row r="32" spans="2:12">
      <c r="C32" s="297"/>
      <c r="D32" s="297"/>
      <c r="E32" s="297"/>
      <c r="F32" s="297"/>
      <c r="G32" s="297"/>
      <c r="H32" s="297"/>
      <c r="I32" s="297"/>
      <c r="J32" s="297"/>
      <c r="K32" s="297"/>
      <c r="L32" s="297"/>
    </row>
    <row r="33" spans="3:12">
      <c r="C33" s="297"/>
      <c r="D33" s="297"/>
      <c r="E33" s="297"/>
      <c r="F33" s="297"/>
      <c r="G33" s="297"/>
      <c r="H33" s="297"/>
      <c r="I33" s="297"/>
      <c r="J33" s="297"/>
      <c r="K33" s="297"/>
      <c r="L33" s="297"/>
    </row>
    <row r="34" spans="3:12">
      <c r="C34" s="298"/>
      <c r="D34" s="298"/>
      <c r="E34" s="298"/>
      <c r="F34" s="298"/>
      <c r="G34" s="298"/>
      <c r="H34" s="298"/>
      <c r="I34" s="298"/>
      <c r="J34" s="298"/>
      <c r="K34" s="298"/>
      <c r="L34" s="298"/>
    </row>
  </sheetData>
  <mergeCells count="2">
    <mergeCell ref="B7:L8"/>
    <mergeCell ref="B22:L23"/>
  </mergeCells>
  <conditionalFormatting sqref="N24:V34">
    <cfRule type="cellIs" dxfId="0" priority="1" operator="lessThan">
      <formula>0</formula>
    </cfRule>
  </conditionalFormatting>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7:L23"/>
  <sheetViews>
    <sheetView showGridLines="0" topLeftCell="B1" zoomScale="82" zoomScaleNormal="82" workbookViewId="0">
      <selection activeCell="O10" sqref="O10"/>
    </sheetView>
  </sheetViews>
  <sheetFormatPr baseColWidth="10" defaultRowHeight="18"/>
  <cols>
    <col min="1" max="1" width="11.42578125" style="1"/>
    <col min="2" max="2" width="16.7109375" style="1" customWidth="1"/>
    <col min="3" max="4" width="11.42578125" style="1"/>
    <col min="5" max="5" width="17.28515625" style="1" customWidth="1"/>
    <col min="6" max="8" width="11.42578125" style="1"/>
    <col min="9" max="9" width="15.140625" style="1" customWidth="1"/>
    <col min="10" max="10" width="11.42578125" style="1"/>
    <col min="11" max="11" width="15.5703125" style="1" customWidth="1"/>
    <col min="12" max="16384" width="11.42578125" style="1"/>
  </cols>
  <sheetData>
    <row r="7" spans="2:12">
      <c r="B7" s="314" t="s">
        <v>403</v>
      </c>
      <c r="C7" s="314"/>
      <c r="D7" s="314"/>
      <c r="E7" s="314"/>
      <c r="F7" s="314"/>
      <c r="G7" s="314"/>
      <c r="H7" s="314"/>
      <c r="I7" s="314"/>
      <c r="J7" s="314"/>
      <c r="K7" s="314"/>
      <c r="L7" s="314"/>
    </row>
    <row r="8" spans="2:12">
      <c r="B8" s="315"/>
      <c r="C8" s="315"/>
      <c r="D8" s="315"/>
      <c r="E8" s="315"/>
      <c r="F8" s="315"/>
      <c r="G8" s="315"/>
      <c r="H8" s="315"/>
      <c r="I8" s="315"/>
      <c r="J8" s="315"/>
      <c r="K8" s="315"/>
      <c r="L8" s="315"/>
    </row>
    <row r="9" spans="2:12" ht="72">
      <c r="B9" s="80" t="s">
        <v>256</v>
      </c>
      <c r="C9" s="80" t="s">
        <v>257</v>
      </c>
      <c r="D9" s="80" t="s">
        <v>36</v>
      </c>
      <c r="E9" s="80" t="s">
        <v>258</v>
      </c>
      <c r="F9" s="80" t="s">
        <v>35</v>
      </c>
      <c r="G9" s="80" t="s">
        <v>55</v>
      </c>
      <c r="H9" s="80" t="s">
        <v>38</v>
      </c>
      <c r="I9" s="80" t="s">
        <v>259</v>
      </c>
      <c r="J9" s="80" t="s">
        <v>37</v>
      </c>
      <c r="K9" s="80" t="s">
        <v>39</v>
      </c>
      <c r="L9" s="80" t="s">
        <v>51</v>
      </c>
    </row>
    <row r="10" spans="2:12" ht="54">
      <c r="B10" s="80" t="s">
        <v>260</v>
      </c>
      <c r="C10" s="80" t="s">
        <v>261</v>
      </c>
      <c r="D10" s="80" t="s">
        <v>262</v>
      </c>
      <c r="E10" s="80" t="s">
        <v>263</v>
      </c>
      <c r="F10" s="80" t="s">
        <v>264</v>
      </c>
      <c r="G10" s="80" t="s">
        <v>265</v>
      </c>
      <c r="H10" s="80" t="s">
        <v>266</v>
      </c>
      <c r="I10" s="80" t="s">
        <v>267</v>
      </c>
      <c r="J10" s="80" t="s">
        <v>268</v>
      </c>
      <c r="K10" s="80" t="s">
        <v>269</v>
      </c>
      <c r="L10" s="80" t="s">
        <v>270</v>
      </c>
    </row>
    <row r="11" spans="2:12">
      <c r="B11" s="70">
        <v>2007</v>
      </c>
      <c r="C11" s="240">
        <v>55</v>
      </c>
      <c r="D11" s="240">
        <v>7</v>
      </c>
      <c r="E11" s="244">
        <v>9</v>
      </c>
      <c r="F11" s="240" t="s">
        <v>271</v>
      </c>
      <c r="G11" s="240">
        <v>4</v>
      </c>
      <c r="H11" s="240">
        <v>3</v>
      </c>
      <c r="I11" s="242">
        <v>2</v>
      </c>
      <c r="J11" s="240">
        <v>4</v>
      </c>
      <c r="K11" s="242">
        <v>2</v>
      </c>
      <c r="L11" s="240" t="s">
        <v>271</v>
      </c>
    </row>
    <row r="12" spans="2:12">
      <c r="B12" s="70">
        <v>2008</v>
      </c>
      <c r="C12" s="240">
        <v>54</v>
      </c>
      <c r="D12" s="240">
        <v>9</v>
      </c>
      <c r="E12" s="244">
        <v>6</v>
      </c>
      <c r="F12" s="240">
        <v>5</v>
      </c>
      <c r="G12" s="240">
        <v>4</v>
      </c>
      <c r="H12" s="240">
        <v>10</v>
      </c>
      <c r="I12" s="242">
        <v>2</v>
      </c>
      <c r="J12" s="240">
        <v>8</v>
      </c>
      <c r="K12" s="242" t="s">
        <v>271</v>
      </c>
      <c r="L12" s="240" t="s">
        <v>271</v>
      </c>
    </row>
    <row r="13" spans="2:12">
      <c r="B13" s="70">
        <v>2009</v>
      </c>
      <c r="C13" s="240">
        <v>60</v>
      </c>
      <c r="D13" s="240">
        <v>10</v>
      </c>
      <c r="E13" s="244">
        <v>12</v>
      </c>
      <c r="F13" s="240">
        <v>9</v>
      </c>
      <c r="G13" s="240">
        <v>2</v>
      </c>
      <c r="H13" s="240">
        <v>10</v>
      </c>
      <c r="I13" s="242">
        <v>1</v>
      </c>
      <c r="J13" s="240">
        <v>10</v>
      </c>
      <c r="K13" s="242" t="s">
        <v>271</v>
      </c>
      <c r="L13" s="240" t="s">
        <v>271</v>
      </c>
    </row>
    <row r="14" spans="2:12">
      <c r="B14" s="70">
        <v>2010</v>
      </c>
      <c r="C14" s="240">
        <v>101</v>
      </c>
      <c r="D14" s="240">
        <v>9</v>
      </c>
      <c r="E14" s="244">
        <v>7</v>
      </c>
      <c r="F14" s="240">
        <v>3</v>
      </c>
      <c r="G14" s="240">
        <v>3</v>
      </c>
      <c r="H14" s="240">
        <v>5</v>
      </c>
      <c r="I14" s="242">
        <v>6</v>
      </c>
      <c r="J14" s="240">
        <v>2</v>
      </c>
      <c r="K14" s="242">
        <v>3</v>
      </c>
      <c r="L14" s="240">
        <v>2</v>
      </c>
    </row>
    <row r="15" spans="2:12">
      <c r="B15" s="70">
        <v>2011</v>
      </c>
      <c r="C15" s="240">
        <v>90</v>
      </c>
      <c r="D15" s="240">
        <v>15</v>
      </c>
      <c r="E15" s="244">
        <v>24</v>
      </c>
      <c r="F15" s="240">
        <v>4</v>
      </c>
      <c r="G15" s="240">
        <v>9</v>
      </c>
      <c r="H15" s="240">
        <v>4</v>
      </c>
      <c r="I15" s="242">
        <v>8</v>
      </c>
      <c r="J15" s="240">
        <v>2</v>
      </c>
      <c r="K15" s="242">
        <v>3</v>
      </c>
      <c r="L15" s="240">
        <v>2</v>
      </c>
    </row>
    <row r="16" spans="2:12">
      <c r="B16" s="70">
        <v>2012</v>
      </c>
      <c r="C16" s="240">
        <v>122</v>
      </c>
      <c r="D16" s="240">
        <v>34</v>
      </c>
      <c r="E16" s="244">
        <v>21</v>
      </c>
      <c r="F16" s="240">
        <v>8</v>
      </c>
      <c r="G16" s="240">
        <v>21</v>
      </c>
      <c r="H16" s="240">
        <v>7</v>
      </c>
      <c r="I16" s="242">
        <v>26</v>
      </c>
      <c r="J16" s="240">
        <v>5</v>
      </c>
      <c r="K16" s="242">
        <v>18</v>
      </c>
      <c r="L16" s="240">
        <v>5</v>
      </c>
    </row>
    <row r="17" spans="2:12">
      <c r="B17" s="70">
        <v>2013</v>
      </c>
      <c r="C17" s="240">
        <v>155</v>
      </c>
      <c r="D17" s="240">
        <v>32</v>
      </c>
      <c r="E17" s="244">
        <v>34</v>
      </c>
      <c r="F17" s="240">
        <v>3</v>
      </c>
      <c r="G17" s="240">
        <v>32</v>
      </c>
      <c r="H17" s="240">
        <v>39</v>
      </c>
      <c r="I17" s="242">
        <v>25</v>
      </c>
      <c r="J17" s="240">
        <v>7</v>
      </c>
      <c r="K17" s="242">
        <v>22</v>
      </c>
      <c r="L17" s="240">
        <v>7</v>
      </c>
    </row>
    <row r="18" spans="2:12">
      <c r="B18" s="70">
        <v>2014</v>
      </c>
      <c r="C18" s="240">
        <v>172</v>
      </c>
      <c r="D18" s="240">
        <v>31</v>
      </c>
      <c r="E18" s="244">
        <v>36</v>
      </c>
      <c r="F18" s="240">
        <v>9</v>
      </c>
      <c r="G18" s="240">
        <v>13</v>
      </c>
      <c r="H18" s="240">
        <v>31</v>
      </c>
      <c r="I18" s="242">
        <v>23</v>
      </c>
      <c r="J18" s="240">
        <v>5</v>
      </c>
      <c r="K18" s="242">
        <v>7</v>
      </c>
      <c r="L18" s="240">
        <v>17</v>
      </c>
    </row>
    <row r="19" spans="2:12">
      <c r="B19" s="70">
        <v>2015</v>
      </c>
      <c r="C19" s="240">
        <v>172</v>
      </c>
      <c r="D19" s="240">
        <v>30</v>
      </c>
      <c r="E19" s="244">
        <v>42</v>
      </c>
      <c r="F19" s="240">
        <v>10</v>
      </c>
      <c r="G19" s="240">
        <v>27</v>
      </c>
      <c r="H19" s="240">
        <v>31</v>
      </c>
      <c r="I19" s="242">
        <v>12</v>
      </c>
      <c r="J19" s="240">
        <v>4</v>
      </c>
      <c r="K19" s="242">
        <v>10</v>
      </c>
      <c r="L19" s="240">
        <v>22</v>
      </c>
    </row>
    <row r="20" spans="2:12">
      <c r="B20" s="70">
        <v>2016</v>
      </c>
      <c r="C20" s="240">
        <v>224</v>
      </c>
      <c r="D20" s="240">
        <v>40</v>
      </c>
      <c r="E20" s="244">
        <v>38</v>
      </c>
      <c r="F20" s="240">
        <v>14</v>
      </c>
      <c r="G20" s="240">
        <v>18</v>
      </c>
      <c r="H20" s="240">
        <v>22</v>
      </c>
      <c r="I20" s="242">
        <v>11</v>
      </c>
      <c r="J20" s="240">
        <v>10</v>
      </c>
      <c r="K20" s="242">
        <v>14</v>
      </c>
      <c r="L20" s="240">
        <v>17</v>
      </c>
    </row>
    <row r="21" spans="2:12">
      <c r="B21" s="73">
        <v>2017</v>
      </c>
      <c r="C21" s="241">
        <v>288</v>
      </c>
      <c r="D21" s="241">
        <v>42</v>
      </c>
      <c r="E21" s="245">
        <v>59</v>
      </c>
      <c r="F21" s="241">
        <v>4</v>
      </c>
      <c r="G21" s="241">
        <v>25</v>
      </c>
      <c r="H21" s="241">
        <v>19</v>
      </c>
      <c r="I21" s="243">
        <v>20</v>
      </c>
      <c r="J21" s="241">
        <v>10</v>
      </c>
      <c r="K21" s="243">
        <v>17</v>
      </c>
      <c r="L21" s="241">
        <v>23</v>
      </c>
    </row>
    <row r="22" spans="2:12">
      <c r="B22" s="310" t="s">
        <v>272</v>
      </c>
      <c r="C22" s="310"/>
      <c r="D22" s="310"/>
      <c r="E22" s="310"/>
      <c r="F22" s="310"/>
      <c r="G22" s="310"/>
      <c r="H22" s="310"/>
      <c r="I22" s="310"/>
      <c r="J22" s="310"/>
      <c r="K22" s="310"/>
      <c r="L22" s="310"/>
    </row>
    <row r="23" spans="2:12">
      <c r="B23" s="310"/>
      <c r="C23" s="310"/>
      <c r="D23" s="310"/>
      <c r="E23" s="310"/>
      <c r="F23" s="310"/>
      <c r="G23" s="310"/>
      <c r="H23" s="310"/>
      <c r="I23" s="310"/>
      <c r="J23" s="310"/>
      <c r="K23" s="310"/>
      <c r="L23" s="310"/>
    </row>
  </sheetData>
  <mergeCells count="2">
    <mergeCell ref="B7:L8"/>
    <mergeCell ref="B22:L23"/>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27"/>
  <sheetViews>
    <sheetView showGridLines="0" topLeftCell="A6" zoomScale="64" zoomScaleNormal="64" workbookViewId="0">
      <selection activeCell="B27" sqref="B27"/>
    </sheetView>
  </sheetViews>
  <sheetFormatPr baseColWidth="10" defaultRowHeight="18"/>
  <cols>
    <col min="1" max="2" width="11.42578125" style="1"/>
    <col min="3" max="3" width="16.85546875" style="1" customWidth="1"/>
    <col min="4" max="4" width="20.7109375" style="1" customWidth="1"/>
    <col min="5" max="5" width="17" style="1" customWidth="1"/>
    <col min="6" max="6" width="14.140625" style="1" customWidth="1"/>
    <col min="7" max="16384" width="11.42578125" style="1"/>
  </cols>
  <sheetData>
    <row r="6" spans="2:6">
      <c r="B6" s="82"/>
    </row>
    <row r="7" spans="2:6" ht="51.75" customHeight="1">
      <c r="B7" s="316" t="s">
        <v>273</v>
      </c>
      <c r="C7" s="316"/>
      <c r="D7" s="316"/>
      <c r="E7" s="316"/>
      <c r="F7" s="316"/>
    </row>
    <row r="8" spans="2:6" ht="36">
      <c r="B8" s="80" t="s">
        <v>183</v>
      </c>
      <c r="C8" s="80" t="s">
        <v>274</v>
      </c>
      <c r="D8" s="80" t="s">
        <v>275</v>
      </c>
      <c r="E8" s="80" t="s">
        <v>276</v>
      </c>
      <c r="F8" s="80" t="s">
        <v>277</v>
      </c>
    </row>
    <row r="9" spans="2:6">
      <c r="B9" s="83">
        <v>2007</v>
      </c>
      <c r="C9" s="84">
        <v>24.895475819032761</v>
      </c>
      <c r="D9" s="84">
        <v>3.8616512590978924E-2</v>
      </c>
      <c r="E9" s="84">
        <v>6.4100000000000004E-2</v>
      </c>
      <c r="F9" s="84">
        <v>0.82371294851794075</v>
      </c>
    </row>
    <row r="10" spans="2:6">
      <c r="B10" s="83">
        <v>2008</v>
      </c>
      <c r="C10" s="84">
        <v>23.205839416058396</v>
      </c>
      <c r="D10" s="84">
        <v>4.1312174429703627E-2</v>
      </c>
      <c r="E10" s="84">
        <v>6.8500000000000005E-2</v>
      </c>
      <c r="F10" s="84">
        <v>0.80583941605839415</v>
      </c>
    </row>
    <row r="11" spans="2:6">
      <c r="B11" s="83">
        <v>2009</v>
      </c>
      <c r="C11" s="84">
        <v>16.373479318734795</v>
      </c>
      <c r="D11" s="84">
        <v>5.7558188387530455E-2</v>
      </c>
      <c r="E11" s="84">
        <v>8.2199999999999995E-2</v>
      </c>
      <c r="F11" s="84">
        <v>0.61192214111922139</v>
      </c>
    </row>
    <row r="12" spans="2:6">
      <c r="B12" s="83">
        <v>2010</v>
      </c>
      <c r="C12" s="84">
        <v>14.32702418506835</v>
      </c>
      <c r="D12" s="84">
        <v>6.5243534649501347E-2</v>
      </c>
      <c r="E12" s="84">
        <v>9.5100000000000004E-2</v>
      </c>
      <c r="F12" s="84">
        <v>0.72239747634069396</v>
      </c>
    </row>
    <row r="13" spans="2:6">
      <c r="B13" s="83">
        <v>2011</v>
      </c>
      <c r="C13" s="84">
        <v>12.19718309859155</v>
      </c>
      <c r="D13" s="84">
        <v>7.5773099735987628E-2</v>
      </c>
      <c r="E13" s="84">
        <v>0.1065</v>
      </c>
      <c r="F13" s="84">
        <v>0.784037558685446</v>
      </c>
    </row>
    <row r="14" spans="2:6">
      <c r="B14" s="83">
        <v>2012</v>
      </c>
      <c r="C14" s="84">
        <v>10.852941176470589</v>
      </c>
      <c r="D14" s="84">
        <v>8.4366071421454691E-2</v>
      </c>
      <c r="E14" s="84">
        <v>0.12920000000000001</v>
      </c>
      <c r="F14" s="84">
        <v>0.69349845201238391</v>
      </c>
    </row>
    <row r="15" spans="2:6">
      <c r="B15" s="83">
        <v>2013</v>
      </c>
      <c r="C15" s="84">
        <v>11.753096614368291</v>
      </c>
      <c r="D15" s="84">
        <v>7.8412646721260415E-2</v>
      </c>
      <c r="E15" s="84">
        <v>0.1211</v>
      </c>
      <c r="F15" s="84">
        <v>0.72419488026424439</v>
      </c>
    </row>
    <row r="16" spans="2:6">
      <c r="B16" s="83">
        <v>2014</v>
      </c>
      <c r="C16" s="84">
        <v>11.970257234726688</v>
      </c>
      <c r="D16" s="84">
        <v>7.7099342982769589E-2</v>
      </c>
      <c r="E16" s="84">
        <v>0.1244</v>
      </c>
      <c r="F16" s="84">
        <v>0.73713826366559487</v>
      </c>
    </row>
    <row r="17" spans="2:6">
      <c r="B17" s="83">
        <v>2015</v>
      </c>
      <c r="C17" s="84">
        <v>12.248533724340176</v>
      </c>
      <c r="D17" s="84">
        <v>7.5479647999834892E-2</v>
      </c>
      <c r="E17" s="84">
        <v>0.13639999999999999</v>
      </c>
      <c r="F17" s="84">
        <v>0.83944281524926689</v>
      </c>
    </row>
    <row r="18" spans="2:6">
      <c r="B18" s="83">
        <v>2016</v>
      </c>
      <c r="C18" s="84">
        <v>12.29236641221374</v>
      </c>
      <c r="D18" s="84">
        <v>7.5231320184118086E-2</v>
      </c>
      <c r="E18" s="84">
        <v>0.13100000000000001</v>
      </c>
      <c r="F18" s="84">
        <v>0.82519083969465645</v>
      </c>
    </row>
    <row r="19" spans="2:6">
      <c r="B19" s="83">
        <v>2017</v>
      </c>
      <c r="C19" s="84">
        <v>11.881559220389805</v>
      </c>
      <c r="D19" s="84">
        <v>7.763027105249222E-2</v>
      </c>
      <c r="E19" s="84">
        <v>0.13339999999999999</v>
      </c>
      <c r="F19" s="84">
        <v>0.85607196401799102</v>
      </c>
    </row>
    <row r="20" spans="2:6">
      <c r="B20" s="85">
        <v>2018</v>
      </c>
      <c r="C20" s="86">
        <v>9.5620578778135048</v>
      </c>
      <c r="D20" s="86">
        <v>9.4677564237470133E-2</v>
      </c>
      <c r="E20" s="86">
        <v>0.1555</v>
      </c>
      <c r="F20" s="86" t="s">
        <v>278</v>
      </c>
    </row>
    <row r="21" spans="2:6">
      <c r="B21" s="87" t="s">
        <v>279</v>
      </c>
      <c r="C21" s="88"/>
      <c r="D21" s="81"/>
      <c r="E21" s="81"/>
      <c r="F21" s="81"/>
    </row>
    <row r="22" spans="2:6">
      <c r="B22" s="87" t="s">
        <v>280</v>
      </c>
      <c r="C22" s="88"/>
      <c r="D22" s="81"/>
      <c r="E22" s="81"/>
      <c r="F22" s="81"/>
    </row>
    <row r="23" spans="2:6">
      <c r="B23" s="87" t="s">
        <v>281</v>
      </c>
      <c r="C23" s="88"/>
      <c r="D23" s="81"/>
      <c r="E23" s="81"/>
      <c r="F23" s="81"/>
    </row>
    <row r="24" spans="2:6">
      <c r="B24" s="87" t="s">
        <v>282</v>
      </c>
      <c r="C24" s="88"/>
      <c r="D24" s="81"/>
      <c r="E24" s="81"/>
      <c r="F24" s="81"/>
    </row>
    <row r="25" spans="2:6">
      <c r="B25" s="87" t="s">
        <v>283</v>
      </c>
      <c r="C25" s="88"/>
      <c r="D25" s="81"/>
      <c r="E25" s="81"/>
      <c r="F25" s="81"/>
    </row>
    <row r="26" spans="2:6" ht="46.5" customHeight="1">
      <c r="B26" s="317" t="s">
        <v>284</v>
      </c>
      <c r="C26" s="317"/>
      <c r="D26" s="317"/>
      <c r="E26" s="317"/>
      <c r="F26" s="317"/>
    </row>
    <row r="27" spans="2:6">
      <c r="B27" s="89" t="s">
        <v>285</v>
      </c>
      <c r="C27" s="88"/>
      <c r="D27" s="81"/>
      <c r="E27" s="81"/>
      <c r="F27" s="81"/>
    </row>
  </sheetData>
  <mergeCells count="2">
    <mergeCell ref="B7:F7"/>
    <mergeCell ref="B26:F26"/>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21"/>
  <sheetViews>
    <sheetView showGridLines="0" topLeftCell="A4" zoomScale="90" zoomScaleNormal="90" workbookViewId="0">
      <selection activeCell="B21" sqref="B21"/>
    </sheetView>
  </sheetViews>
  <sheetFormatPr baseColWidth="10" defaultColWidth="10.85546875" defaultRowHeight="18"/>
  <cols>
    <col min="1" max="1" width="10.85546875" style="55"/>
    <col min="2" max="2" width="24.140625" style="55" customWidth="1"/>
    <col min="3" max="7" width="26.85546875" style="55" customWidth="1"/>
    <col min="8" max="8" width="10.85546875" style="55"/>
    <col min="9" max="9" width="10.85546875" style="55" customWidth="1"/>
    <col min="10" max="11" width="10.85546875" style="55"/>
    <col min="12" max="12" width="0" style="55" hidden="1" customWidth="1"/>
    <col min="13" max="16384" width="10.85546875" style="55"/>
  </cols>
  <sheetData>
    <row r="7" spans="2:11">
      <c r="B7" s="67" t="s">
        <v>292</v>
      </c>
      <c r="C7" s="95"/>
      <c r="D7" s="95"/>
      <c r="E7" s="95"/>
      <c r="F7" s="95"/>
      <c r="G7" s="95"/>
    </row>
    <row r="8" spans="2:11">
      <c r="B8" s="96" t="s">
        <v>293</v>
      </c>
      <c r="C8" s="97"/>
      <c r="D8" s="97"/>
      <c r="E8" s="97"/>
      <c r="F8" s="97"/>
      <c r="G8" s="97"/>
    </row>
    <row r="9" spans="2:11" ht="18.75">
      <c r="B9" s="76" t="s">
        <v>183</v>
      </c>
      <c r="C9" s="76" t="s">
        <v>294</v>
      </c>
      <c r="D9" s="76" t="s">
        <v>295</v>
      </c>
      <c r="E9" s="76" t="s">
        <v>296</v>
      </c>
      <c r="F9" s="76" t="s">
        <v>297</v>
      </c>
      <c r="G9" s="76" t="s">
        <v>375</v>
      </c>
    </row>
    <row r="10" spans="2:11">
      <c r="B10" s="98">
        <v>2010</v>
      </c>
      <c r="C10" s="249">
        <v>87.755869377417298</v>
      </c>
      <c r="D10" s="250">
        <v>656.41990278891876</v>
      </c>
      <c r="E10" s="250">
        <v>-568.66403341150146</v>
      </c>
      <c r="F10" s="250">
        <v>744.17577216633606</v>
      </c>
      <c r="G10" s="250">
        <v>0.13368861761285819</v>
      </c>
      <c r="H10" s="92"/>
    </row>
    <row r="11" spans="2:11">
      <c r="B11" s="98">
        <v>2011</v>
      </c>
      <c r="C11" s="249">
        <v>96.354601887980877</v>
      </c>
      <c r="D11" s="250">
        <v>773.00909083518297</v>
      </c>
      <c r="E11" s="250">
        <v>-676.65448894720214</v>
      </c>
      <c r="F11" s="250">
        <v>869.36369272316381</v>
      </c>
      <c r="G11" s="250">
        <v>0.12464873056522062</v>
      </c>
      <c r="H11" s="92"/>
      <c r="J11" s="92"/>
    </row>
    <row r="12" spans="2:11">
      <c r="B12" s="98">
        <v>2012</v>
      </c>
      <c r="C12" s="249">
        <v>79.73643790807489</v>
      </c>
      <c r="D12" s="249">
        <v>562.28150028649611</v>
      </c>
      <c r="E12" s="249">
        <v>-482.54506237842122</v>
      </c>
      <c r="F12" s="249">
        <v>642.017938194571</v>
      </c>
      <c r="G12" s="249">
        <v>0.14180875214184929</v>
      </c>
      <c r="H12" s="92"/>
      <c r="K12" s="92"/>
    </row>
    <row r="13" spans="2:11">
      <c r="B13" s="98">
        <v>2013</v>
      </c>
      <c r="C13" s="249">
        <v>199.05645074002555</v>
      </c>
      <c r="D13" s="250">
        <v>523.88017688235323</v>
      </c>
      <c r="E13" s="250">
        <v>-324.8237261423277</v>
      </c>
      <c r="F13" s="250">
        <v>722.93662762237875</v>
      </c>
      <c r="G13" s="250">
        <v>0.37996560954954262</v>
      </c>
      <c r="H13" s="92"/>
      <c r="I13" s="92"/>
    </row>
    <row r="14" spans="2:11">
      <c r="B14" s="98">
        <v>2014</v>
      </c>
      <c r="C14" s="249">
        <v>93.04597828090381</v>
      </c>
      <c r="D14" s="250">
        <v>359.2233865464982</v>
      </c>
      <c r="E14" s="250">
        <v>-266.17740826559441</v>
      </c>
      <c r="F14" s="250">
        <v>452.269364827402</v>
      </c>
      <c r="G14" s="250">
        <v>0.25901982377993049</v>
      </c>
      <c r="H14" s="92"/>
      <c r="I14" s="92"/>
    </row>
    <row r="15" spans="2:11">
      <c r="B15" s="98">
        <v>2015</v>
      </c>
      <c r="C15" s="249">
        <v>86.502506740957855</v>
      </c>
      <c r="D15" s="250">
        <v>388.27535425797652</v>
      </c>
      <c r="E15" s="250">
        <v>-301.77284751701865</v>
      </c>
      <c r="F15" s="250">
        <v>474.77786099893439</v>
      </c>
      <c r="G15" s="250">
        <v>0.22278649878839379</v>
      </c>
      <c r="H15" s="92"/>
      <c r="J15" s="92"/>
      <c r="K15" s="92"/>
    </row>
    <row r="16" spans="2:11">
      <c r="B16" s="98">
        <v>2016</v>
      </c>
      <c r="C16" s="249">
        <v>90.099588905049487</v>
      </c>
      <c r="D16" s="250">
        <v>402.68790339164184</v>
      </c>
      <c r="E16" s="250">
        <v>-312.58831448659237</v>
      </c>
      <c r="F16" s="250">
        <v>492.78749229669131</v>
      </c>
      <c r="G16" s="250">
        <v>0.22374545683191632</v>
      </c>
      <c r="H16" s="92"/>
    </row>
    <row r="17" spans="2:8" ht="18.75">
      <c r="B17" s="98" t="s">
        <v>376</v>
      </c>
      <c r="C17" s="251">
        <v>106.61096213877006</v>
      </c>
      <c r="D17" s="252">
        <v>400.82218060297453</v>
      </c>
      <c r="E17" s="253">
        <v>-294.21121846420448</v>
      </c>
      <c r="F17" s="253">
        <v>507.43314274174458</v>
      </c>
      <c r="G17" s="254">
        <v>0.26598069492658932</v>
      </c>
      <c r="H17" s="92"/>
    </row>
    <row r="18" spans="2:8" ht="18.75">
      <c r="B18" s="99" t="s">
        <v>377</v>
      </c>
      <c r="C18" s="255">
        <v>125.80942363159238</v>
      </c>
      <c r="D18" s="256">
        <v>397.8937942249413</v>
      </c>
      <c r="E18" s="256">
        <v>-272.08437059334892</v>
      </c>
      <c r="F18" s="255">
        <v>523.70321785653368</v>
      </c>
      <c r="G18" s="255">
        <v>0.31618845394826273</v>
      </c>
      <c r="H18" s="92"/>
    </row>
    <row r="19" spans="2:8">
      <c r="B19" s="62" t="s">
        <v>298</v>
      </c>
      <c r="C19" s="93"/>
      <c r="D19" s="91"/>
      <c r="E19" s="93"/>
      <c r="F19" s="93"/>
      <c r="G19" s="93"/>
    </row>
    <row r="20" spans="2:8">
      <c r="B20" s="62" t="s">
        <v>299</v>
      </c>
      <c r="C20" s="94"/>
      <c r="D20" s="93"/>
      <c r="E20" s="93"/>
      <c r="G20" s="93"/>
    </row>
    <row r="21" spans="2:8">
      <c r="B21" s="100" t="s">
        <v>300</v>
      </c>
    </row>
  </sheetData>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58"/>
  <sheetViews>
    <sheetView zoomScale="80" zoomScaleNormal="80" workbookViewId="0">
      <selection activeCell="B52" sqref="B52"/>
    </sheetView>
  </sheetViews>
  <sheetFormatPr baseColWidth="10" defaultColWidth="11.42578125" defaultRowHeight="18"/>
  <cols>
    <col min="1" max="1" width="11.42578125" style="101"/>
    <col min="2" max="2" width="36.7109375" style="101" customWidth="1"/>
    <col min="3" max="8" width="16.5703125" style="101" customWidth="1"/>
    <col min="9" max="16384" width="11.42578125" style="101"/>
  </cols>
  <sheetData>
    <row r="7" spans="2:10">
      <c r="B7" s="67" t="s">
        <v>301</v>
      </c>
      <c r="C7" s="95"/>
      <c r="D7" s="95"/>
      <c r="E7" s="95"/>
      <c r="F7" s="95"/>
      <c r="G7" s="67"/>
      <c r="H7" s="67"/>
    </row>
    <row r="8" spans="2:10">
      <c r="B8" s="96" t="s">
        <v>293</v>
      </c>
      <c r="C8" s="97"/>
      <c r="D8" s="97"/>
      <c r="E8" s="97"/>
      <c r="F8" s="97"/>
      <c r="G8" s="96"/>
      <c r="H8" s="96"/>
    </row>
    <row r="9" spans="2:10">
      <c r="B9" s="109" t="s">
        <v>29</v>
      </c>
      <c r="C9" s="76">
        <v>2010</v>
      </c>
      <c r="D9" s="76">
        <v>2011</v>
      </c>
      <c r="E9" s="76">
        <v>2012</v>
      </c>
      <c r="F9" s="76">
        <v>2013</v>
      </c>
      <c r="G9" s="76">
        <v>2014</v>
      </c>
      <c r="H9" s="76">
        <v>2015</v>
      </c>
    </row>
    <row r="10" spans="2:10">
      <c r="B10" s="110" t="s">
        <v>30</v>
      </c>
      <c r="C10" s="257">
        <v>58245.5387379268</v>
      </c>
      <c r="D10" s="257">
        <v>69603.995729215094</v>
      </c>
      <c r="E10" s="257">
        <v>71205.776199877306</v>
      </c>
      <c r="F10" s="257">
        <v>68357.395409726596</v>
      </c>
      <c r="G10" s="257">
        <v>75809.565958331907</v>
      </c>
      <c r="H10" s="257">
        <v>71836.473384677898</v>
      </c>
      <c r="I10" s="102"/>
      <c r="J10" s="103"/>
    </row>
    <row r="11" spans="2:10">
      <c r="B11" s="111" t="s">
        <v>32</v>
      </c>
      <c r="C11" s="257">
        <v>4577.3119092316301</v>
      </c>
      <c r="D11" s="257">
        <v>5049.1859747154003</v>
      </c>
      <c r="E11" s="257">
        <v>4907.84</v>
      </c>
      <c r="F11" s="257">
        <v>4843.3976312169398</v>
      </c>
      <c r="G11" s="257">
        <v>4979.4328294145498</v>
      </c>
      <c r="H11" s="257">
        <v>4427.9491528465496</v>
      </c>
    </row>
    <row r="12" spans="2:10">
      <c r="B12" s="111" t="s">
        <v>33</v>
      </c>
      <c r="C12" s="257">
        <v>8244.5422402927397</v>
      </c>
      <c r="D12" s="257">
        <v>10553.8952581626</v>
      </c>
      <c r="E12" s="257">
        <v>10902.0554513066</v>
      </c>
      <c r="F12" s="257">
        <v>11997.463773644</v>
      </c>
      <c r="G12" s="257">
        <v>13219.5749949041</v>
      </c>
      <c r="H12" s="257">
        <v>11315.8083422446</v>
      </c>
    </row>
    <row r="13" spans="2:10">
      <c r="B13" s="111" t="s">
        <v>34</v>
      </c>
      <c r="C13" s="257">
        <v>11771.4845673449</v>
      </c>
      <c r="D13" s="257">
        <v>12979.678612416201</v>
      </c>
      <c r="E13" s="257">
        <v>14727.0901099441</v>
      </c>
      <c r="F13" s="257">
        <v>17080.054668454701</v>
      </c>
      <c r="G13" s="257">
        <v>19184.569894250599</v>
      </c>
      <c r="H13" s="257">
        <v>17820.484998842199</v>
      </c>
    </row>
    <row r="14" spans="2:10">
      <c r="B14" s="111" t="s">
        <v>36</v>
      </c>
      <c r="C14" s="257">
        <v>3000.4966701837702</v>
      </c>
      <c r="D14" s="257">
        <v>2652.7726947149999</v>
      </c>
      <c r="E14" s="257">
        <v>2637.1405413375101</v>
      </c>
      <c r="F14" s="257">
        <v>2620.90599143291</v>
      </c>
      <c r="G14" s="257" t="s">
        <v>302</v>
      </c>
      <c r="H14" s="257" t="s">
        <v>302</v>
      </c>
    </row>
    <row r="15" spans="2:10">
      <c r="B15" s="111" t="s">
        <v>303</v>
      </c>
      <c r="C15" s="257">
        <v>3344.8971417115499</v>
      </c>
      <c r="D15" s="257">
        <v>4032.0684170402501</v>
      </c>
      <c r="E15" s="257">
        <v>5310.7961053910603</v>
      </c>
      <c r="F15" s="257">
        <v>6845.6317610394199</v>
      </c>
      <c r="G15" s="257">
        <v>9764.5499951328093</v>
      </c>
      <c r="H15" s="257">
        <v>10407.9</v>
      </c>
    </row>
    <row r="16" spans="2:10">
      <c r="B16" s="111" t="s">
        <v>41</v>
      </c>
      <c r="C16" s="257">
        <v>6352.16</v>
      </c>
      <c r="D16" s="257">
        <v>7455.05</v>
      </c>
      <c r="E16" s="257">
        <v>8305.9500000000007</v>
      </c>
      <c r="F16" s="257">
        <v>8424.92415733698</v>
      </c>
      <c r="G16" s="257">
        <v>8708.6486037036593</v>
      </c>
      <c r="H16" s="257">
        <v>7686.3430628150099</v>
      </c>
    </row>
    <row r="17" spans="2:9">
      <c r="B17" s="111" t="s">
        <v>43</v>
      </c>
      <c r="C17" s="257">
        <v>265.54710348252098</v>
      </c>
      <c r="D17" s="257">
        <v>301.102965347473</v>
      </c>
      <c r="E17" s="257">
        <v>316.71852312870601</v>
      </c>
      <c r="F17" s="257" t="s">
        <v>302</v>
      </c>
      <c r="G17" s="257" t="s">
        <v>302</v>
      </c>
      <c r="H17" s="257" t="s">
        <v>302</v>
      </c>
    </row>
    <row r="18" spans="2:9">
      <c r="B18" s="111" t="s">
        <v>44</v>
      </c>
      <c r="C18" s="257">
        <v>15064.205713878</v>
      </c>
      <c r="D18" s="257">
        <v>17702.865498107702</v>
      </c>
      <c r="E18" s="257">
        <v>16125.7000021801</v>
      </c>
      <c r="F18" s="257">
        <v>16171.1072155127</v>
      </c>
      <c r="G18" s="257">
        <v>19187.555045167799</v>
      </c>
      <c r="H18" s="257">
        <v>17099.7579527569</v>
      </c>
    </row>
    <row r="19" spans="2:9">
      <c r="B19" s="111" t="s">
        <v>45</v>
      </c>
      <c r="C19" s="257">
        <v>100569</v>
      </c>
      <c r="D19" s="257">
        <v>119936</v>
      </c>
      <c r="E19" s="257">
        <v>122658</v>
      </c>
      <c r="F19" s="257">
        <v>125519</v>
      </c>
      <c r="G19" s="257">
        <v>134325</v>
      </c>
      <c r="H19" s="257">
        <v>130834</v>
      </c>
    </row>
    <row r="20" spans="2:9">
      <c r="B20" s="111" t="s">
        <v>46</v>
      </c>
      <c r="C20" s="257">
        <v>294.70492157732298</v>
      </c>
      <c r="D20" s="257">
        <v>361.218325293806</v>
      </c>
      <c r="E20" s="257">
        <v>387.22</v>
      </c>
      <c r="F20" s="257">
        <v>458.20792512090998</v>
      </c>
      <c r="G20" s="257">
        <v>491.77959839387103</v>
      </c>
      <c r="H20" s="257">
        <v>444.81351937093501</v>
      </c>
    </row>
    <row r="21" spans="2:9">
      <c r="B21" s="111" t="s">
        <v>47</v>
      </c>
      <c r="C21" s="257">
        <v>9472.2837112568195</v>
      </c>
      <c r="D21" s="257">
        <v>10795.7785267243</v>
      </c>
      <c r="E21" s="257">
        <v>10093.8771509092</v>
      </c>
      <c r="F21" s="257">
        <v>11224.894024746</v>
      </c>
      <c r="G21" s="257">
        <v>11670.1622628639</v>
      </c>
      <c r="H21" s="257">
        <v>10781.4388960374</v>
      </c>
    </row>
    <row r="22" spans="2:9">
      <c r="B22" s="111" t="s">
        <v>48</v>
      </c>
      <c r="C22" s="257" t="s">
        <v>302</v>
      </c>
      <c r="D22" s="257" t="s">
        <v>302</v>
      </c>
      <c r="E22" s="257" t="s">
        <v>302</v>
      </c>
      <c r="F22" s="257" t="s">
        <v>302</v>
      </c>
      <c r="G22" s="257" t="s">
        <v>302</v>
      </c>
      <c r="H22" s="257" t="s">
        <v>302</v>
      </c>
    </row>
    <row r="23" spans="2:9">
      <c r="B23" s="111" t="s">
        <v>49</v>
      </c>
      <c r="C23" s="257">
        <v>715.18920638684006</v>
      </c>
      <c r="D23" s="257">
        <v>797.1</v>
      </c>
      <c r="E23" s="257">
        <v>674.29566303425895</v>
      </c>
      <c r="F23" s="257">
        <v>774.60384744842099</v>
      </c>
      <c r="G23" s="257">
        <v>1017.07408581829</v>
      </c>
      <c r="H23" s="257">
        <v>812.61322869378</v>
      </c>
    </row>
    <row r="24" spans="2:9">
      <c r="B24" s="111" t="s">
        <v>50</v>
      </c>
      <c r="C24" s="257">
        <v>4185.5427923360803</v>
      </c>
      <c r="D24" s="257">
        <v>4549.9062545074703</v>
      </c>
      <c r="E24" s="257">
        <v>4395.9915342896802</v>
      </c>
      <c r="F24" s="257">
        <v>4779.9767719439396</v>
      </c>
      <c r="G24" s="257">
        <v>4924.1046739418498</v>
      </c>
      <c r="H24" s="257">
        <v>4178.55834534113</v>
      </c>
    </row>
    <row r="25" spans="2:9">
      <c r="B25" s="111" t="s">
        <v>52</v>
      </c>
      <c r="C25" s="257">
        <v>40878.360842832997</v>
      </c>
      <c r="D25" s="257">
        <v>49683.379416060503</v>
      </c>
      <c r="E25" s="257">
        <v>55080.76</v>
      </c>
      <c r="F25" s="257">
        <v>63569.562921041303</v>
      </c>
      <c r="G25" s="257">
        <v>75485.842925538207</v>
      </c>
      <c r="H25" s="257">
        <v>73337.040736148803</v>
      </c>
    </row>
    <row r="26" spans="2:9">
      <c r="B26" s="111" t="s">
        <v>304</v>
      </c>
      <c r="C26" s="257">
        <v>283.08644692707099</v>
      </c>
      <c r="D26" s="257">
        <v>302.20853082686699</v>
      </c>
      <c r="E26" s="257">
        <v>254.29318261431601</v>
      </c>
      <c r="F26" s="257">
        <v>323.44233264168201</v>
      </c>
      <c r="G26" s="257">
        <v>443.60430281177798</v>
      </c>
      <c r="H26" s="257">
        <v>543.07763358096997</v>
      </c>
    </row>
    <row r="27" spans="2:9">
      <c r="B27" s="111" t="s">
        <v>53</v>
      </c>
      <c r="C27" s="257">
        <v>10117.280538115399</v>
      </c>
      <c r="D27" s="257">
        <v>12182.8221591158</v>
      </c>
      <c r="E27" s="257">
        <v>13141.19</v>
      </c>
      <c r="F27" s="257">
        <v>14558.7054483015</v>
      </c>
      <c r="G27" s="257">
        <v>14779.417897244901</v>
      </c>
      <c r="H27" s="257">
        <v>15371.544428626599</v>
      </c>
    </row>
    <row r="28" spans="2:9">
      <c r="B28" s="111" t="s">
        <v>54</v>
      </c>
      <c r="C28" s="257">
        <v>10276.9854689453</v>
      </c>
      <c r="D28" s="257">
        <v>12177.743828308299</v>
      </c>
      <c r="E28" s="257">
        <v>13841.8393527115</v>
      </c>
      <c r="F28" s="257">
        <v>14383.6396887966</v>
      </c>
      <c r="G28" s="257">
        <v>15144.2663061779</v>
      </c>
      <c r="H28" s="257">
        <v>13239.9205330024</v>
      </c>
    </row>
    <row r="29" spans="2:9">
      <c r="B29" s="111" t="s">
        <v>55</v>
      </c>
      <c r="C29" s="257">
        <v>27758.503871189201</v>
      </c>
      <c r="D29" s="257">
        <v>29887.1954499165</v>
      </c>
      <c r="E29" s="257">
        <v>34102.399663958298</v>
      </c>
      <c r="F29" s="257">
        <v>34788.186891894897</v>
      </c>
      <c r="G29" s="257">
        <v>34549.365851485003</v>
      </c>
      <c r="H29" s="258">
        <v>32631.38</v>
      </c>
    </row>
    <row r="30" spans="2:9">
      <c r="B30" s="111" t="s">
        <v>305</v>
      </c>
      <c r="C30" s="257">
        <v>188.13</v>
      </c>
      <c r="D30" s="257">
        <v>255.19</v>
      </c>
      <c r="E30" s="257">
        <v>240.32</v>
      </c>
      <c r="F30" s="257">
        <v>297.38</v>
      </c>
      <c r="G30" s="257">
        <v>317.08999999999997</v>
      </c>
      <c r="H30" s="258">
        <v>316.08</v>
      </c>
    </row>
    <row r="31" spans="2:9">
      <c r="B31" s="111" t="s">
        <v>306</v>
      </c>
      <c r="C31" s="257">
        <v>2363.5678846628798</v>
      </c>
      <c r="D31" s="257">
        <v>2939.7157932608602</v>
      </c>
      <c r="E31" s="257">
        <v>4448.58</v>
      </c>
      <c r="F31" s="257">
        <v>4943.4436832704096</v>
      </c>
      <c r="G31" s="257">
        <v>5702.56696538506</v>
      </c>
      <c r="H31" s="257">
        <v>4968.84098156663</v>
      </c>
    </row>
    <row r="32" spans="2:9">
      <c r="B32" s="112" t="s">
        <v>56</v>
      </c>
      <c r="C32" s="259">
        <v>87.755869377417298</v>
      </c>
      <c r="D32" s="259">
        <v>96.354601887980877</v>
      </c>
      <c r="E32" s="259">
        <v>79.73643790807489</v>
      </c>
      <c r="F32" s="259">
        <v>199.05645074002555</v>
      </c>
      <c r="G32" s="259">
        <v>93.04597828090381</v>
      </c>
      <c r="H32" s="259">
        <v>86.502506740957855</v>
      </c>
      <c r="I32" s="104"/>
    </row>
    <row r="33" spans="2:8">
      <c r="B33" s="111" t="s">
        <v>57</v>
      </c>
      <c r="C33" s="257">
        <v>4198.9245829312003</v>
      </c>
      <c r="D33" s="257">
        <v>4154.7959964830898</v>
      </c>
      <c r="E33" s="257">
        <v>4391.5771379458502</v>
      </c>
      <c r="F33" s="257">
        <v>4515.0638297872301</v>
      </c>
      <c r="G33" s="257" t="s">
        <v>302</v>
      </c>
      <c r="H33" s="257" t="s">
        <v>302</v>
      </c>
    </row>
    <row r="34" spans="2:8">
      <c r="B34" s="111" t="s">
        <v>58</v>
      </c>
      <c r="C34" s="257">
        <v>885.552704860586</v>
      </c>
      <c r="D34" s="257">
        <v>1184.2213088158501</v>
      </c>
      <c r="E34" s="257">
        <v>837.73287914832395</v>
      </c>
      <c r="F34" s="257">
        <v>830.73099540265696</v>
      </c>
      <c r="G34" s="257" t="s">
        <v>302</v>
      </c>
      <c r="H34" s="257" t="s">
        <v>302</v>
      </c>
    </row>
    <row r="35" spans="2:8">
      <c r="B35" s="111" t="s">
        <v>59</v>
      </c>
      <c r="C35" s="257" t="s">
        <v>302</v>
      </c>
      <c r="D35" s="257">
        <v>39985.667520582603</v>
      </c>
      <c r="E35" s="257">
        <v>40171.215519752499</v>
      </c>
      <c r="F35" s="257">
        <v>44424.871669140703</v>
      </c>
      <c r="G35" s="257">
        <v>52122.278004870102</v>
      </c>
      <c r="H35" s="257">
        <v>56278.372598472903</v>
      </c>
    </row>
    <row r="36" spans="2:8">
      <c r="B36" s="111" t="s">
        <v>60</v>
      </c>
      <c r="C36" s="257">
        <v>3317.5886313136298</v>
      </c>
      <c r="D36" s="257">
        <v>3724.1968192763502</v>
      </c>
      <c r="E36" s="257">
        <v>4120.6594337039496</v>
      </c>
      <c r="F36" s="257">
        <v>4926.5782605715103</v>
      </c>
      <c r="G36" s="257">
        <v>6020.7931949966296</v>
      </c>
      <c r="H36" s="257">
        <v>4853.0675686430604</v>
      </c>
    </row>
    <row r="37" spans="2:8">
      <c r="B37" s="111" t="s">
        <v>61</v>
      </c>
      <c r="C37" s="257">
        <v>1276.2180549125401</v>
      </c>
      <c r="D37" s="257">
        <v>1540.0332373215899</v>
      </c>
      <c r="E37" s="257">
        <v>1576.67620262121</v>
      </c>
      <c r="F37" s="257">
        <v>1805.14296681004</v>
      </c>
      <c r="G37" s="257">
        <v>2000.2091934924699</v>
      </c>
      <c r="H37" s="257">
        <v>1771.21843395527</v>
      </c>
    </row>
    <row r="38" spans="2:8">
      <c r="B38" s="111" t="s">
        <v>62</v>
      </c>
      <c r="C38" s="257">
        <v>31119.6581568404</v>
      </c>
      <c r="D38" s="257">
        <v>35653.811969534901</v>
      </c>
      <c r="E38" s="257">
        <v>39559.46</v>
      </c>
      <c r="F38" s="257">
        <v>41547.034364933003</v>
      </c>
      <c r="G38" s="257">
        <v>45790.0993620222</v>
      </c>
      <c r="H38" s="257">
        <v>41060.554025789403</v>
      </c>
    </row>
    <row r="39" spans="2:8">
      <c r="B39" s="111" t="s">
        <v>63</v>
      </c>
      <c r="C39" s="257">
        <v>2223.98</v>
      </c>
      <c r="D39" s="257">
        <v>3251.79</v>
      </c>
      <c r="E39" s="257">
        <v>3412.64</v>
      </c>
      <c r="F39" s="257">
        <v>3742.0366962320199</v>
      </c>
      <c r="G39" s="257">
        <v>3994.1837408165702</v>
      </c>
      <c r="H39" s="257">
        <v>3663.3142740992898</v>
      </c>
    </row>
    <row r="40" spans="2:8">
      <c r="B40" s="111" t="s">
        <v>307</v>
      </c>
      <c r="C40" s="257">
        <v>504.47327539397702</v>
      </c>
      <c r="D40" s="257">
        <v>769.99507158802203</v>
      </c>
      <c r="E40" s="257">
        <v>948.09978992564697</v>
      </c>
      <c r="F40" s="257" t="s">
        <v>302</v>
      </c>
      <c r="G40" s="257" t="s">
        <v>302</v>
      </c>
      <c r="H40" s="257" t="s">
        <v>302</v>
      </c>
    </row>
    <row r="41" spans="2:8">
      <c r="B41" s="111" t="s">
        <v>65</v>
      </c>
      <c r="C41" s="257">
        <v>17751.78</v>
      </c>
      <c r="D41" s="257">
        <v>23177.57</v>
      </c>
      <c r="E41" s="257">
        <v>23617.119999999999</v>
      </c>
      <c r="F41" s="257">
        <v>26483.270549483001</v>
      </c>
      <c r="G41" s="257">
        <v>28034.3828002189</v>
      </c>
      <c r="H41" s="257">
        <v>27970.4251285516</v>
      </c>
    </row>
    <row r="42" spans="2:8">
      <c r="B42" s="111" t="s">
        <v>84</v>
      </c>
      <c r="C42" s="257">
        <v>20820.352022092899</v>
      </c>
      <c r="D42" s="257">
        <v>25203.791609705801</v>
      </c>
      <c r="E42" s="257">
        <v>28311.26</v>
      </c>
      <c r="F42" s="257">
        <v>29959.953295207099</v>
      </c>
      <c r="G42" s="257">
        <v>32765.288091961698</v>
      </c>
      <c r="H42" s="257">
        <v>30336.407357924101</v>
      </c>
    </row>
    <row r="43" spans="2:8">
      <c r="B43" s="112" t="s">
        <v>308</v>
      </c>
      <c r="C43" s="257"/>
      <c r="D43" s="257"/>
      <c r="E43" s="257"/>
      <c r="F43" s="257"/>
      <c r="G43" s="257"/>
      <c r="H43" s="257"/>
    </row>
    <row r="44" spans="2:8">
      <c r="B44" s="111" t="s">
        <v>31</v>
      </c>
      <c r="C44" s="257" t="s">
        <v>302</v>
      </c>
      <c r="D44" s="257" t="s">
        <v>302</v>
      </c>
      <c r="E44" s="257" t="s">
        <v>302</v>
      </c>
      <c r="F44" s="257" t="s">
        <v>302</v>
      </c>
      <c r="G44" s="257" t="s">
        <v>302</v>
      </c>
      <c r="H44" s="257" t="s">
        <v>302</v>
      </c>
    </row>
    <row r="45" spans="2:8">
      <c r="B45" s="111" t="s">
        <v>309</v>
      </c>
      <c r="C45" s="257">
        <v>822.07224574932104</v>
      </c>
      <c r="D45" s="257" t="s">
        <v>302</v>
      </c>
      <c r="E45" s="257">
        <v>903.86911595866798</v>
      </c>
      <c r="F45" s="257">
        <v>1013.73731944911</v>
      </c>
      <c r="G45" s="257">
        <v>1114.1017847734499</v>
      </c>
      <c r="H45" s="257" t="s">
        <v>302</v>
      </c>
    </row>
    <row r="46" spans="2:8">
      <c r="B46" s="111" t="s">
        <v>310</v>
      </c>
      <c r="C46" s="257">
        <v>19.859377522434801</v>
      </c>
      <c r="D46" s="257">
        <v>31.16</v>
      </c>
      <c r="E46" s="257">
        <v>92.27</v>
      </c>
      <c r="F46" s="257">
        <v>191.24</v>
      </c>
      <c r="G46" s="257" t="s">
        <v>302</v>
      </c>
      <c r="H46" s="257" t="s">
        <v>302</v>
      </c>
    </row>
    <row r="47" spans="2:8">
      <c r="B47" s="111" t="s">
        <v>64</v>
      </c>
      <c r="C47" s="257">
        <v>627.83666865503096</v>
      </c>
      <c r="D47" s="257">
        <v>592.64216830684495</v>
      </c>
      <c r="E47" s="257">
        <v>688.84129609963099</v>
      </c>
      <c r="F47" s="257">
        <v>773.72969065080201</v>
      </c>
      <c r="G47" s="257">
        <v>1279.2130952146899</v>
      </c>
      <c r="H47" s="257">
        <v>1654.7320994460299</v>
      </c>
    </row>
    <row r="48" spans="2:8">
      <c r="B48" s="111" t="s">
        <v>311</v>
      </c>
      <c r="C48" s="257" t="s">
        <v>302</v>
      </c>
      <c r="D48" s="257" t="s">
        <v>302</v>
      </c>
      <c r="E48" s="257" t="s">
        <v>302</v>
      </c>
      <c r="F48" s="257" t="s">
        <v>302</v>
      </c>
      <c r="G48" s="257" t="s">
        <v>302</v>
      </c>
      <c r="H48" s="257" t="s">
        <v>302</v>
      </c>
    </row>
    <row r="49" spans="2:8">
      <c r="B49" s="113" t="s">
        <v>66</v>
      </c>
      <c r="C49" s="260" t="s">
        <v>302</v>
      </c>
      <c r="D49" s="260" t="s">
        <v>302</v>
      </c>
      <c r="E49" s="260" t="s">
        <v>302</v>
      </c>
      <c r="F49" s="260" t="s">
        <v>302</v>
      </c>
      <c r="G49" s="260" t="s">
        <v>302</v>
      </c>
      <c r="H49" s="260" t="s">
        <v>302</v>
      </c>
    </row>
    <row r="50" spans="2:8">
      <c r="B50" s="114" t="s">
        <v>279</v>
      </c>
      <c r="C50" s="105"/>
      <c r="D50" s="105"/>
      <c r="E50" s="105"/>
      <c r="F50" s="105"/>
      <c r="G50" s="105"/>
      <c r="H50" s="105"/>
    </row>
    <row r="51" spans="2:8" ht="28.5" customHeight="1">
      <c r="B51" s="311" t="s">
        <v>300</v>
      </c>
      <c r="C51" s="311"/>
      <c r="D51" s="311"/>
      <c r="E51" s="311"/>
      <c r="F51" s="311"/>
      <c r="G51" s="311"/>
      <c r="H51" s="311"/>
    </row>
    <row r="52" spans="2:8">
      <c r="B52" s="296" t="s">
        <v>394</v>
      </c>
    </row>
    <row r="53" spans="2:8">
      <c r="B53" s="318"/>
      <c r="C53" s="318"/>
      <c r="D53" s="318"/>
      <c r="E53" s="318"/>
      <c r="F53" s="318"/>
      <c r="G53" s="318"/>
      <c r="H53" s="318"/>
    </row>
    <row r="54" spans="2:8">
      <c r="B54" s="106"/>
      <c r="C54" s="106"/>
      <c r="D54" s="106"/>
      <c r="E54" s="106"/>
      <c r="F54" s="106"/>
      <c r="G54" s="106"/>
      <c r="H54" s="106"/>
    </row>
    <row r="55" spans="2:8">
      <c r="B55" s="319"/>
      <c r="C55" s="319"/>
      <c r="D55" s="319"/>
      <c r="E55" s="319"/>
      <c r="F55" s="319"/>
      <c r="G55" s="319"/>
      <c r="H55" s="319"/>
    </row>
    <row r="56" spans="2:8">
      <c r="B56" s="107"/>
    </row>
    <row r="57" spans="2:8">
      <c r="B57" s="108"/>
    </row>
    <row r="58" spans="2:8">
      <c r="B58" s="105"/>
    </row>
  </sheetData>
  <mergeCells count="3">
    <mergeCell ref="B53:H53"/>
    <mergeCell ref="B55:H55"/>
    <mergeCell ref="B51:H51"/>
  </mergeCells>
  <pageMargins left="0.7" right="0.7" top="0.75" bottom="0.75" header="0.3" footer="0.3"/>
  <pageSetup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T52"/>
  <sheetViews>
    <sheetView topLeftCell="A31" zoomScale="80" zoomScaleNormal="80" workbookViewId="0">
      <selection activeCell="F52" sqref="F52"/>
    </sheetView>
  </sheetViews>
  <sheetFormatPr baseColWidth="10" defaultColWidth="11.42578125" defaultRowHeight="18"/>
  <cols>
    <col min="1" max="1" width="11.42578125" style="101"/>
    <col min="2" max="2" width="39" style="101" customWidth="1"/>
    <col min="3" max="8" width="16.5703125" style="101" customWidth="1"/>
    <col min="9" max="16384" width="11.42578125" style="101"/>
  </cols>
  <sheetData>
    <row r="7" spans="2:20">
      <c r="B7" s="67" t="s">
        <v>312</v>
      </c>
      <c r="C7" s="95"/>
      <c r="D7" s="95"/>
      <c r="E7" s="95"/>
      <c r="F7" s="95"/>
      <c r="G7" s="95"/>
      <c r="H7" s="95"/>
    </row>
    <row r="8" spans="2:20">
      <c r="B8" s="96" t="s">
        <v>293</v>
      </c>
      <c r="C8" s="97"/>
      <c r="D8" s="97"/>
      <c r="E8" s="97"/>
      <c r="F8" s="97"/>
      <c r="G8" s="97"/>
      <c r="H8" s="97"/>
    </row>
    <row r="9" spans="2:20">
      <c r="B9" s="109" t="s">
        <v>29</v>
      </c>
      <c r="C9" s="76">
        <v>2010</v>
      </c>
      <c r="D9" s="76">
        <v>2011</v>
      </c>
      <c r="E9" s="76">
        <v>2012</v>
      </c>
      <c r="F9" s="76">
        <v>2013</v>
      </c>
      <c r="G9" s="76">
        <v>2014</v>
      </c>
      <c r="H9" s="76">
        <v>2015</v>
      </c>
    </row>
    <row r="10" spans="2:20">
      <c r="B10" s="110" t="s">
        <v>30</v>
      </c>
      <c r="C10" s="261">
        <v>45207.904390385898</v>
      </c>
      <c r="D10" s="261">
        <v>53846.829929521598</v>
      </c>
      <c r="E10" s="261">
        <v>55773.296762559301</v>
      </c>
      <c r="F10" s="261">
        <v>55232.679893738197</v>
      </c>
      <c r="G10" s="261">
        <v>57025.6696538506</v>
      </c>
      <c r="H10" s="261">
        <v>53734.2854240667</v>
      </c>
      <c r="K10" s="116"/>
      <c r="L10" s="116"/>
      <c r="M10" s="116"/>
      <c r="N10" s="116"/>
      <c r="O10" s="116"/>
      <c r="P10" s="116"/>
      <c r="Q10" s="116"/>
      <c r="R10" s="116"/>
      <c r="S10" s="116"/>
      <c r="T10" s="116"/>
    </row>
    <row r="11" spans="2:20">
      <c r="B11" s="111" t="s">
        <v>32</v>
      </c>
      <c r="C11" s="262">
        <v>7299.8493333998604</v>
      </c>
      <c r="D11" s="262">
        <v>8812.0931117453802</v>
      </c>
      <c r="E11" s="262">
        <v>8990.4646240415696</v>
      </c>
      <c r="F11" s="262">
        <v>9516.8853594850607</v>
      </c>
      <c r="G11" s="262">
        <v>9205.2802414883099</v>
      </c>
      <c r="H11" s="262">
        <v>7799.6213275963501</v>
      </c>
      <c r="K11" s="116"/>
      <c r="L11" s="116"/>
      <c r="M11" s="116"/>
      <c r="N11" s="116"/>
      <c r="O11" s="116"/>
      <c r="P11" s="116"/>
      <c r="Q11" s="116"/>
      <c r="R11" s="116"/>
    </row>
    <row r="12" spans="2:20">
      <c r="B12" s="111" t="s">
        <v>33</v>
      </c>
      <c r="C12" s="262">
        <v>4656.67638825209</v>
      </c>
      <c r="D12" s="262">
        <v>5967.8440915821902</v>
      </c>
      <c r="E12" s="262">
        <v>6728.8231465518502</v>
      </c>
      <c r="F12" s="262">
        <v>7902.7118615238296</v>
      </c>
      <c r="G12" s="262">
        <v>8472.5216697568703</v>
      </c>
      <c r="H12" s="262">
        <v>7133.5175200742397</v>
      </c>
      <c r="K12" s="116"/>
      <c r="L12" s="116"/>
      <c r="M12" s="116"/>
      <c r="N12" s="116"/>
      <c r="O12" s="116"/>
      <c r="P12" s="116"/>
      <c r="Q12" s="116"/>
      <c r="R12" s="116"/>
    </row>
    <row r="13" spans="2:20">
      <c r="B13" s="111" t="s">
        <v>34</v>
      </c>
      <c r="C13" s="262">
        <v>9968.9428823587896</v>
      </c>
      <c r="D13" s="262">
        <v>11248.9621218456</v>
      </c>
      <c r="E13" s="262">
        <v>12631.479922427199</v>
      </c>
      <c r="F13" s="262">
        <v>14335.614914125101</v>
      </c>
      <c r="G13" s="262">
        <v>18237.282003206699</v>
      </c>
      <c r="H13" s="262">
        <v>17499.964699821401</v>
      </c>
      <c r="K13" s="116"/>
      <c r="L13" s="116"/>
      <c r="M13" s="116"/>
      <c r="N13" s="116"/>
      <c r="O13" s="116"/>
      <c r="P13" s="116"/>
      <c r="Q13" s="116"/>
      <c r="R13" s="116"/>
    </row>
    <row r="14" spans="2:20">
      <c r="B14" s="111" t="s">
        <v>36</v>
      </c>
      <c r="C14" s="262">
        <v>565.92997693857501</v>
      </c>
      <c r="D14" s="262">
        <v>763.99853607791999</v>
      </c>
      <c r="E14" s="262">
        <v>892.72461589110299</v>
      </c>
      <c r="F14" s="262">
        <v>1227.4268889111499</v>
      </c>
      <c r="G14" s="262" t="s">
        <v>271</v>
      </c>
      <c r="H14" s="262" t="s">
        <v>271</v>
      </c>
      <c r="K14" s="116"/>
      <c r="L14" s="116"/>
      <c r="M14" s="116"/>
      <c r="N14" s="116"/>
      <c r="O14" s="116"/>
      <c r="P14" s="116"/>
      <c r="Q14" s="116"/>
      <c r="R14" s="116"/>
    </row>
    <row r="15" spans="2:20">
      <c r="B15" s="111" t="s">
        <v>303</v>
      </c>
      <c r="C15" s="262">
        <v>10234.291254572199</v>
      </c>
      <c r="D15" s="262">
        <v>9900.4810171325607</v>
      </c>
      <c r="E15" s="262">
        <v>11051.9918951537</v>
      </c>
      <c r="F15" s="262">
        <v>12038.3678934042</v>
      </c>
      <c r="G15" s="262">
        <v>15539.9999525149</v>
      </c>
      <c r="H15" s="262">
        <v>16408.999984529099</v>
      </c>
      <c r="K15" s="116"/>
      <c r="L15" s="116"/>
      <c r="M15" s="116"/>
      <c r="N15" s="116"/>
      <c r="O15" s="116"/>
      <c r="P15" s="116"/>
      <c r="Q15" s="116"/>
      <c r="R15" s="116"/>
    </row>
    <row r="16" spans="2:20">
      <c r="B16" s="111" t="s">
        <v>41</v>
      </c>
      <c r="C16" s="262">
        <v>5152.3139360694904</v>
      </c>
      <c r="D16" s="262">
        <v>7108.0369564643597</v>
      </c>
      <c r="E16" s="262">
        <v>6685.2246077493</v>
      </c>
      <c r="F16" s="262">
        <v>6363.0727774531697</v>
      </c>
      <c r="G16" s="262">
        <v>6645.3846793447901</v>
      </c>
      <c r="H16" s="262">
        <v>6045.5652879728004</v>
      </c>
      <c r="K16" s="116"/>
      <c r="L16" s="116"/>
      <c r="M16" s="116"/>
      <c r="N16" s="116"/>
      <c r="O16" s="116"/>
      <c r="P16" s="116"/>
      <c r="Q16" s="116"/>
      <c r="R16" s="116"/>
    </row>
    <row r="17" spans="2:18">
      <c r="B17" s="111" t="s">
        <v>43</v>
      </c>
      <c r="C17" s="262">
        <v>632.015350532963</v>
      </c>
      <c r="D17" s="262">
        <v>690.34040900995103</v>
      </c>
      <c r="E17" s="262">
        <v>666.58649005749498</v>
      </c>
      <c r="F17" s="262" t="s">
        <v>271</v>
      </c>
      <c r="G17" s="262" t="s">
        <v>271</v>
      </c>
      <c r="H17" s="262" t="s">
        <v>271</v>
      </c>
      <c r="K17" s="116"/>
      <c r="L17" s="116"/>
      <c r="M17" s="116"/>
      <c r="N17" s="116"/>
      <c r="O17" s="116"/>
      <c r="P17" s="116"/>
      <c r="Q17" s="116"/>
      <c r="R17" s="116"/>
    </row>
    <row r="18" spans="2:18">
      <c r="B18" s="111" t="s">
        <v>44</v>
      </c>
      <c r="C18" s="262">
        <v>10764.774259572099</v>
      </c>
      <c r="D18" s="262">
        <v>11989.8353042212</v>
      </c>
      <c r="E18" s="262">
        <v>10592.0558681647</v>
      </c>
      <c r="F18" s="262">
        <v>9542.2792063330307</v>
      </c>
      <c r="G18" s="262">
        <v>10729.5743772118</v>
      </c>
      <c r="H18" s="262">
        <v>10097.2944176449</v>
      </c>
      <c r="K18" s="116"/>
      <c r="L18" s="116"/>
      <c r="M18" s="116"/>
      <c r="N18" s="116"/>
      <c r="O18" s="116"/>
      <c r="P18" s="116"/>
      <c r="Q18" s="116"/>
      <c r="R18" s="116"/>
    </row>
    <row r="19" spans="2:18">
      <c r="B19" s="111" t="s">
        <v>45</v>
      </c>
      <c r="C19" s="262">
        <v>69577</v>
      </c>
      <c r="D19" s="262">
        <v>81826</v>
      </c>
      <c r="E19" s="262">
        <v>84168</v>
      </c>
      <c r="F19" s="262">
        <v>87920</v>
      </c>
      <c r="G19" s="262">
        <v>90459</v>
      </c>
      <c r="H19" s="262">
        <v>88891</v>
      </c>
      <c r="K19" s="116"/>
      <c r="L19" s="116"/>
      <c r="M19" s="116"/>
      <c r="N19" s="116"/>
      <c r="O19" s="116"/>
      <c r="P19" s="116"/>
      <c r="Q19" s="116"/>
      <c r="R19" s="116"/>
    </row>
    <row r="20" spans="2:18">
      <c r="B20" s="111" t="s">
        <v>46</v>
      </c>
      <c r="C20" s="262">
        <v>191.37931502006401</v>
      </c>
      <c r="D20" s="262">
        <v>341.881982186264</v>
      </c>
      <c r="E20" s="262">
        <v>309.10147476901398</v>
      </c>
      <c r="F20" s="262">
        <v>294.75750193405798</v>
      </c>
      <c r="G20" s="262">
        <v>365.24754078487098</v>
      </c>
      <c r="H20" s="262">
        <v>277.91939376264497</v>
      </c>
      <c r="K20" s="116"/>
      <c r="L20" s="116"/>
      <c r="M20" s="116"/>
      <c r="N20" s="116"/>
      <c r="O20" s="116"/>
      <c r="P20" s="116"/>
      <c r="Q20" s="116"/>
      <c r="R20" s="116"/>
    </row>
    <row r="21" spans="2:18">
      <c r="B21" s="111" t="s">
        <v>47</v>
      </c>
      <c r="C21" s="262">
        <v>7769.0738604911203</v>
      </c>
      <c r="D21" s="262">
        <v>8146.1836423647001</v>
      </c>
      <c r="E21" s="262">
        <v>8847.5608529990604</v>
      </c>
      <c r="F21" s="262">
        <v>7695.41438210246</v>
      </c>
      <c r="G21" s="262">
        <v>6560.7354975813496</v>
      </c>
      <c r="H21" s="262">
        <v>5022.4455061775998</v>
      </c>
      <c r="K21" s="116"/>
      <c r="L21" s="116"/>
      <c r="M21" s="116"/>
      <c r="N21" s="116"/>
      <c r="O21" s="116"/>
      <c r="P21" s="116"/>
      <c r="Q21" s="116"/>
      <c r="R21" s="116"/>
    </row>
    <row r="22" spans="2:18">
      <c r="B22" s="111" t="s">
        <v>48</v>
      </c>
      <c r="C22" s="262" t="s">
        <v>302</v>
      </c>
      <c r="D22" s="262" t="s">
        <v>302</v>
      </c>
      <c r="E22" s="262" t="s">
        <v>302</v>
      </c>
      <c r="F22" s="262" t="s">
        <v>271</v>
      </c>
      <c r="G22" s="262" t="s">
        <v>271</v>
      </c>
      <c r="H22" s="262" t="s">
        <v>271</v>
      </c>
      <c r="K22" s="116"/>
      <c r="L22" s="116"/>
      <c r="M22" s="116"/>
      <c r="N22" s="116"/>
      <c r="O22" s="116"/>
      <c r="P22" s="116"/>
      <c r="Q22" s="116"/>
      <c r="R22" s="116"/>
    </row>
    <row r="23" spans="2:18">
      <c r="B23" s="111" t="s">
        <v>49</v>
      </c>
      <c r="C23" s="262">
        <v>1383.8911143585401</v>
      </c>
      <c r="D23" s="262">
        <v>1267.1068924941001</v>
      </c>
      <c r="E23" s="262">
        <v>813.96018012996001</v>
      </c>
      <c r="F23" s="262">
        <v>951.72443923727803</v>
      </c>
      <c r="G23" s="262">
        <v>1144.57319832434</v>
      </c>
      <c r="H23" s="262">
        <v>950.69204263178403</v>
      </c>
      <c r="K23" s="116"/>
      <c r="L23" s="116"/>
      <c r="M23" s="116"/>
      <c r="N23" s="116"/>
      <c r="O23" s="116"/>
      <c r="P23" s="116"/>
      <c r="Q23" s="116"/>
      <c r="R23" s="116"/>
    </row>
    <row r="24" spans="2:18">
      <c r="B24" s="111" t="s">
        <v>50</v>
      </c>
      <c r="C24" s="262">
        <v>3812.1684955496798</v>
      </c>
      <c r="D24" s="262">
        <v>4340.2710352888498</v>
      </c>
      <c r="E24" s="262">
        <v>4057.87940990282</v>
      </c>
      <c r="F24" s="262">
        <v>5210.3209861641999</v>
      </c>
      <c r="G24" s="262">
        <v>4821.0831077449902</v>
      </c>
      <c r="H24" s="262">
        <v>3817.1090080817698</v>
      </c>
      <c r="K24" s="116"/>
      <c r="L24" s="116"/>
      <c r="M24" s="116"/>
      <c r="N24" s="116"/>
      <c r="O24" s="116"/>
      <c r="P24" s="116"/>
      <c r="Q24" s="116"/>
      <c r="R24" s="116"/>
    </row>
    <row r="25" spans="2:18">
      <c r="B25" s="111" t="s">
        <v>52</v>
      </c>
      <c r="C25" s="262">
        <v>44576.153924744198</v>
      </c>
      <c r="D25" s="262">
        <v>48897.9538600987</v>
      </c>
      <c r="E25" s="263">
        <v>54349.6694861836</v>
      </c>
      <c r="F25" s="262">
        <v>57334.4932130917</v>
      </c>
      <c r="G25" s="262">
        <v>76593.665599237997</v>
      </c>
      <c r="H25" s="262">
        <v>98091.411234913801</v>
      </c>
      <c r="I25" s="117"/>
      <c r="K25" s="116"/>
      <c r="L25" s="116"/>
      <c r="M25" s="116"/>
      <c r="N25" s="116"/>
      <c r="O25" s="116"/>
      <c r="P25" s="116"/>
      <c r="Q25" s="116"/>
      <c r="R25" s="116"/>
    </row>
    <row r="26" spans="2:18">
      <c r="B26" s="111" t="s">
        <v>304</v>
      </c>
      <c r="C26" s="262">
        <v>179.05330250109401</v>
      </c>
      <c r="D26" s="262">
        <v>215.18957037766</v>
      </c>
      <c r="E26" s="262">
        <v>239.11523491004101</v>
      </c>
      <c r="F26" s="262">
        <v>201.049080518203</v>
      </c>
      <c r="G26" s="262">
        <v>294.82641561104202</v>
      </c>
      <c r="H26" s="262">
        <v>243.81682008900199</v>
      </c>
      <c r="K26" s="116"/>
      <c r="L26" s="116"/>
      <c r="M26" s="116"/>
      <c r="N26" s="116"/>
      <c r="O26" s="116"/>
      <c r="P26" s="116"/>
      <c r="Q26" s="116"/>
      <c r="R26" s="116"/>
    </row>
    <row r="27" spans="2:18">
      <c r="B27" s="111" t="s">
        <v>53</v>
      </c>
      <c r="C27" s="262">
        <v>2493.96131292667</v>
      </c>
      <c r="D27" s="262">
        <v>2634.4855630603502</v>
      </c>
      <c r="E27" s="263">
        <v>3660.52094651774</v>
      </c>
      <c r="F27" s="262">
        <v>3231.1404427971102</v>
      </c>
      <c r="G27" s="262">
        <v>3792.10358797348</v>
      </c>
      <c r="H27" s="262">
        <v>3512.25498477767</v>
      </c>
      <c r="I27" s="117"/>
      <c r="K27" s="116"/>
      <c r="L27" s="116"/>
      <c r="M27" s="116"/>
      <c r="N27" s="116"/>
      <c r="O27" s="116"/>
      <c r="P27" s="116"/>
      <c r="Q27" s="116"/>
      <c r="R27" s="116"/>
    </row>
    <row r="28" spans="2:18">
      <c r="B28" s="111" t="s">
        <v>54</v>
      </c>
      <c r="C28" s="262">
        <v>13865.5108843651</v>
      </c>
      <c r="D28" s="262">
        <v>15201.486254719801</v>
      </c>
      <c r="E28" s="263">
        <v>12806.772382435</v>
      </c>
      <c r="F28" s="262">
        <v>14274.4618390381</v>
      </c>
      <c r="G28" s="262">
        <v>14238.326072170899</v>
      </c>
      <c r="H28" s="262">
        <v>12015.7182048952</v>
      </c>
      <c r="I28" s="117"/>
      <c r="K28" s="116"/>
      <c r="L28" s="116"/>
      <c r="M28" s="116"/>
      <c r="N28" s="116"/>
      <c r="O28" s="116"/>
      <c r="P28" s="116"/>
      <c r="Q28" s="116"/>
      <c r="R28" s="116"/>
    </row>
    <row r="29" spans="2:18">
      <c r="B29" s="111" t="s">
        <v>55</v>
      </c>
      <c r="C29" s="262">
        <v>6038.6278745555301</v>
      </c>
      <c r="D29" s="262">
        <v>5197.0365623490097</v>
      </c>
      <c r="E29" s="262">
        <v>5622.6900530308003</v>
      </c>
      <c r="F29" s="262">
        <v>5919.8227687181497</v>
      </c>
      <c r="G29" s="262">
        <v>4842.5698273445996</v>
      </c>
      <c r="H29" s="262">
        <v>4978.7299999999996</v>
      </c>
      <c r="K29" s="116"/>
      <c r="L29" s="116"/>
      <c r="M29" s="116"/>
      <c r="N29" s="116"/>
      <c r="O29" s="116"/>
      <c r="P29" s="116"/>
      <c r="Q29" s="116"/>
      <c r="R29" s="116"/>
    </row>
    <row r="30" spans="2:18">
      <c r="B30" s="111" t="s">
        <v>305</v>
      </c>
      <c r="C30" s="262">
        <v>135.13999999999999</v>
      </c>
      <c r="D30" s="262">
        <v>182.28</v>
      </c>
      <c r="E30" s="262">
        <v>165.78</v>
      </c>
      <c r="F30" s="262">
        <v>189.84</v>
      </c>
      <c r="G30" s="262">
        <v>169.82</v>
      </c>
      <c r="H30" s="262">
        <v>156.38</v>
      </c>
      <c r="K30" s="116"/>
      <c r="L30" s="116"/>
      <c r="M30" s="116"/>
      <c r="N30" s="116"/>
      <c r="O30" s="116"/>
      <c r="P30" s="116"/>
      <c r="Q30" s="116"/>
      <c r="R30" s="116"/>
    </row>
    <row r="31" spans="2:18">
      <c r="B31" s="111" t="s">
        <v>306</v>
      </c>
      <c r="C31" s="262">
        <v>2180.3999823604699</v>
      </c>
      <c r="D31" s="262">
        <v>3193.5542118778899</v>
      </c>
      <c r="E31" s="263">
        <v>4997.7283546195804</v>
      </c>
      <c r="F31" s="262">
        <v>6738.8144794990003</v>
      </c>
      <c r="G31" s="262">
        <v>7211.1959022282399</v>
      </c>
      <c r="H31" s="262">
        <v>6004.37663276273</v>
      </c>
      <c r="I31" s="117"/>
      <c r="K31" s="116"/>
      <c r="L31" s="116"/>
      <c r="M31" s="116"/>
      <c r="N31" s="116"/>
      <c r="O31" s="116"/>
      <c r="P31" s="116"/>
      <c r="Q31" s="116"/>
      <c r="R31" s="116"/>
    </row>
    <row r="32" spans="2:18">
      <c r="B32" s="112" t="s">
        <v>56</v>
      </c>
      <c r="C32" s="264">
        <v>656.41990278891876</v>
      </c>
      <c r="D32" s="264">
        <v>773.00909083518297</v>
      </c>
      <c r="E32" s="264">
        <v>562.28150028649611</v>
      </c>
      <c r="F32" s="264">
        <v>523.88017688235323</v>
      </c>
      <c r="G32" s="264">
        <v>359.2233865464982</v>
      </c>
      <c r="H32" s="264">
        <v>388.27535425797652</v>
      </c>
      <c r="I32" s="91"/>
      <c r="K32" s="116"/>
      <c r="L32" s="116"/>
      <c r="M32" s="116"/>
      <c r="N32" s="116"/>
      <c r="O32" s="116"/>
      <c r="P32" s="116"/>
      <c r="Q32" s="116"/>
      <c r="R32" s="116"/>
    </row>
    <row r="33" spans="2:18">
      <c r="B33" s="111" t="s">
        <v>57</v>
      </c>
      <c r="C33" s="262">
        <v>2268.9645663863198</v>
      </c>
      <c r="D33" s="262">
        <v>2530.9534145028201</v>
      </c>
      <c r="E33" s="262">
        <v>2974.4735711216199</v>
      </c>
      <c r="F33" s="262">
        <v>2902.9787234042601</v>
      </c>
      <c r="G33" s="262" t="s">
        <v>271</v>
      </c>
      <c r="H33" s="262" t="s">
        <v>271</v>
      </c>
      <c r="K33" s="116"/>
      <c r="L33" s="116"/>
      <c r="M33" s="116"/>
      <c r="N33" s="116"/>
      <c r="O33" s="116"/>
      <c r="P33" s="116"/>
      <c r="Q33" s="116"/>
      <c r="R33" s="116"/>
    </row>
    <row r="34" spans="2:18">
      <c r="B34" s="111" t="s">
        <v>58</v>
      </c>
      <c r="C34" s="262">
        <v>1312.1167417014899</v>
      </c>
      <c r="D34" s="262">
        <v>1860.4677666853499</v>
      </c>
      <c r="E34" s="262">
        <v>1311.6920032312701</v>
      </c>
      <c r="F34" s="262">
        <v>1209.6033743523401</v>
      </c>
      <c r="G34" s="262" t="s">
        <v>271</v>
      </c>
      <c r="H34" s="262" t="s">
        <v>271</v>
      </c>
      <c r="K34" s="116"/>
      <c r="L34" s="116"/>
      <c r="M34" s="116"/>
      <c r="N34" s="116"/>
      <c r="O34" s="116"/>
      <c r="P34" s="116"/>
      <c r="Q34" s="116"/>
      <c r="R34" s="116"/>
    </row>
    <row r="35" spans="2:18">
      <c r="B35" s="111" t="s">
        <v>59</v>
      </c>
      <c r="C35" s="262" t="s">
        <v>302</v>
      </c>
      <c r="D35" s="262">
        <v>29427.740874610601</v>
      </c>
      <c r="E35" s="262">
        <v>30877.8074962639</v>
      </c>
      <c r="F35" s="262">
        <v>33375.414661143201</v>
      </c>
      <c r="G35" s="262">
        <v>48838.690273290202</v>
      </c>
      <c r="H35" s="262">
        <v>50215.893066245102</v>
      </c>
      <c r="K35" s="116"/>
      <c r="L35" s="116"/>
      <c r="M35" s="116"/>
      <c r="N35" s="116"/>
      <c r="O35" s="116"/>
      <c r="P35" s="116"/>
      <c r="Q35" s="116"/>
      <c r="R35" s="116"/>
    </row>
    <row r="36" spans="2:18">
      <c r="B36" s="111" t="s">
        <v>60</v>
      </c>
      <c r="C36" s="262">
        <v>5459.1722216694898</v>
      </c>
      <c r="D36" s="262">
        <v>3639.1789145803</v>
      </c>
      <c r="E36" s="262">
        <v>3918.0496631139799</v>
      </c>
      <c r="F36" s="262">
        <v>5284.0625204996904</v>
      </c>
      <c r="G36" s="262">
        <v>5709.5232535101504</v>
      </c>
      <c r="H36" s="262">
        <v>3112.9759331476298</v>
      </c>
      <c r="K36" s="116"/>
      <c r="L36" s="116"/>
      <c r="M36" s="116"/>
      <c r="N36" s="116"/>
      <c r="O36" s="116"/>
      <c r="P36" s="116"/>
      <c r="Q36" s="116"/>
      <c r="R36" s="116"/>
    </row>
    <row r="37" spans="2:18">
      <c r="B37" s="111" t="s">
        <v>61</v>
      </c>
      <c r="C37" s="262">
        <v>1459.5003014003801</v>
      </c>
      <c r="D37" s="262">
        <v>1658.63959568477</v>
      </c>
      <c r="E37" s="262">
        <v>1292.9347217724501</v>
      </c>
      <c r="F37" s="262">
        <v>1456.2678069062099</v>
      </c>
      <c r="G37" s="262">
        <v>1936.30409230239</v>
      </c>
      <c r="H37" s="262">
        <v>1726.52170302428</v>
      </c>
      <c r="K37" s="116"/>
      <c r="L37" s="116"/>
      <c r="M37" s="116"/>
      <c r="N37" s="116"/>
      <c r="O37" s="116"/>
      <c r="P37" s="116"/>
      <c r="Q37" s="116"/>
      <c r="R37" s="116"/>
    </row>
    <row r="38" spans="2:18">
      <c r="B38" s="111" t="s">
        <v>62</v>
      </c>
      <c r="C38" s="262">
        <v>18435.384382783599</v>
      </c>
      <c r="D38" s="262">
        <v>17826.1048835234</v>
      </c>
      <c r="E38" s="263">
        <v>18598.935319560602</v>
      </c>
      <c r="F38" s="262">
        <v>21788.117773332</v>
      </c>
      <c r="G38" s="262">
        <v>22995.4232637725</v>
      </c>
      <c r="H38" s="262">
        <v>21280.4158738361</v>
      </c>
      <c r="I38" s="117"/>
      <c r="K38" s="116"/>
      <c r="L38" s="116"/>
      <c r="M38" s="116"/>
      <c r="N38" s="116"/>
      <c r="O38" s="116"/>
      <c r="P38" s="116"/>
      <c r="Q38" s="116"/>
      <c r="R38" s="116"/>
    </row>
    <row r="39" spans="2:18">
      <c r="B39" s="111" t="s">
        <v>63</v>
      </c>
      <c r="C39" s="263">
        <v>2149.4124854371498</v>
      </c>
      <c r="D39" s="263">
        <v>2765.65017353344</v>
      </c>
      <c r="E39" s="263">
        <v>3108.4191546418101</v>
      </c>
      <c r="F39" s="263">
        <v>3119.20881254605</v>
      </c>
      <c r="G39" s="263">
        <v>3132.37138383717</v>
      </c>
      <c r="H39" s="263">
        <v>2436.235987601</v>
      </c>
      <c r="I39" s="117"/>
      <c r="J39" s="117"/>
      <c r="K39" s="118"/>
      <c r="L39" s="118"/>
      <c r="M39" s="118"/>
      <c r="N39" s="118"/>
      <c r="O39" s="116"/>
      <c r="P39" s="116"/>
      <c r="Q39" s="116"/>
      <c r="R39" s="116"/>
    </row>
    <row r="40" spans="2:18">
      <c r="B40" s="111" t="s">
        <v>307</v>
      </c>
      <c r="C40" s="262">
        <v>763.00092925825697</v>
      </c>
      <c r="D40" s="262">
        <v>635.56914015173095</v>
      </c>
      <c r="E40" s="262">
        <v>550.30646432464403</v>
      </c>
      <c r="F40" s="262" t="s">
        <v>271</v>
      </c>
      <c r="G40" s="262" t="s">
        <v>271</v>
      </c>
      <c r="H40" s="262" t="s">
        <v>271</v>
      </c>
      <c r="K40" s="116"/>
      <c r="L40" s="116"/>
      <c r="M40" s="116"/>
      <c r="N40" s="116"/>
      <c r="O40" s="116"/>
      <c r="P40" s="116"/>
      <c r="Q40" s="116"/>
      <c r="R40" s="116"/>
    </row>
    <row r="41" spans="2:18">
      <c r="B41" s="111" t="s">
        <v>65</v>
      </c>
      <c r="C41" s="263">
        <v>9846.3482548156499</v>
      </c>
      <c r="D41" s="263">
        <v>11556.0731865448</v>
      </c>
      <c r="E41" s="263">
        <v>12834.0488257162</v>
      </c>
      <c r="F41" s="262">
        <v>13424.672607572</v>
      </c>
      <c r="G41" s="262">
        <v>16632.498905008699</v>
      </c>
      <c r="H41" s="262">
        <v>15751.585551555099</v>
      </c>
      <c r="I41" s="117"/>
      <c r="J41" s="117"/>
      <c r="K41" s="118"/>
      <c r="L41" s="116"/>
      <c r="M41" s="116"/>
      <c r="N41" s="116"/>
      <c r="O41" s="116"/>
      <c r="P41" s="116"/>
      <c r="Q41" s="116"/>
      <c r="R41" s="116"/>
    </row>
    <row r="42" spans="2:18">
      <c r="B42" s="111" t="s">
        <v>84</v>
      </c>
      <c r="C42" s="262">
        <v>21172.135840217699</v>
      </c>
      <c r="D42" s="262">
        <v>26435.9897999077</v>
      </c>
      <c r="E42" s="262">
        <v>28802.961705805999</v>
      </c>
      <c r="F42" s="262">
        <v>30114.868011357801</v>
      </c>
      <c r="G42" s="262">
        <v>36019.3945068803</v>
      </c>
      <c r="H42" s="262">
        <v>33998.805928466601</v>
      </c>
      <c r="K42" s="116"/>
      <c r="L42" s="116"/>
      <c r="M42" s="116"/>
      <c r="N42" s="116"/>
      <c r="O42" s="116"/>
      <c r="P42" s="116"/>
      <c r="Q42" s="116"/>
      <c r="R42" s="116"/>
    </row>
    <row r="43" spans="2:18">
      <c r="B43" s="112" t="s">
        <v>308</v>
      </c>
      <c r="C43" s="262"/>
      <c r="D43" s="262"/>
      <c r="E43" s="262"/>
      <c r="F43" s="262"/>
      <c r="G43" s="262"/>
      <c r="H43" s="262"/>
      <c r="K43" s="116"/>
      <c r="L43" s="116"/>
      <c r="M43" s="116"/>
      <c r="N43" s="116"/>
      <c r="O43" s="116"/>
      <c r="P43" s="116"/>
      <c r="Q43" s="116"/>
      <c r="R43" s="116"/>
    </row>
    <row r="44" spans="2:18">
      <c r="B44" s="111" t="s">
        <v>31</v>
      </c>
      <c r="C44" s="262" t="s">
        <v>302</v>
      </c>
      <c r="D44" s="262" t="s">
        <v>302</v>
      </c>
      <c r="E44" s="262" t="s">
        <v>302</v>
      </c>
      <c r="F44" s="262" t="s">
        <v>271</v>
      </c>
      <c r="G44" s="262" t="s">
        <v>271</v>
      </c>
      <c r="H44" s="262" t="s">
        <v>271</v>
      </c>
      <c r="K44" s="116"/>
      <c r="L44" s="116"/>
      <c r="M44" s="116"/>
      <c r="N44" s="116"/>
      <c r="O44" s="116"/>
      <c r="P44" s="116"/>
      <c r="Q44" s="116"/>
      <c r="R44" s="116"/>
    </row>
    <row r="45" spans="2:18">
      <c r="B45" s="111" t="s">
        <v>313</v>
      </c>
      <c r="C45" s="262">
        <v>4479.7060868465996</v>
      </c>
      <c r="D45" s="262" t="s">
        <v>302</v>
      </c>
      <c r="E45" s="262">
        <v>5079.0997501181901</v>
      </c>
      <c r="F45" s="262">
        <v>5082.3708431306704</v>
      </c>
      <c r="G45" s="262">
        <v>5373.8686446259198</v>
      </c>
      <c r="H45" s="262" t="s">
        <v>271</v>
      </c>
      <c r="K45" s="116"/>
      <c r="L45" s="116"/>
      <c r="M45" s="116"/>
      <c r="N45" s="116"/>
      <c r="O45" s="116"/>
      <c r="P45" s="116"/>
      <c r="Q45" s="116"/>
      <c r="R45" s="116"/>
    </row>
    <row r="46" spans="2:18">
      <c r="B46" s="111" t="s">
        <v>310</v>
      </c>
      <c r="C46" s="262">
        <v>101.01</v>
      </c>
      <c r="D46" s="262">
        <v>119.4</v>
      </c>
      <c r="E46" s="262">
        <v>121.1</v>
      </c>
      <c r="F46" s="262">
        <v>157.72999999999999</v>
      </c>
      <c r="G46" s="262" t="s">
        <v>271</v>
      </c>
      <c r="H46" s="262" t="s">
        <v>271</v>
      </c>
      <c r="K46" s="116"/>
      <c r="L46" s="116"/>
      <c r="M46" s="116"/>
      <c r="N46" s="116"/>
      <c r="O46" s="116"/>
      <c r="P46" s="116"/>
      <c r="Q46" s="116"/>
      <c r="R46" s="116"/>
    </row>
    <row r="47" spans="2:18">
      <c r="B47" s="111" t="s">
        <v>64</v>
      </c>
      <c r="C47" s="262">
        <v>1410.1327806977799</v>
      </c>
      <c r="D47" s="262">
        <v>1915.41073563595</v>
      </c>
      <c r="E47" s="262">
        <v>2053.0924173134599</v>
      </c>
      <c r="F47" s="262">
        <v>2468.7415173940399</v>
      </c>
      <c r="G47" s="262">
        <v>2455.83069071822</v>
      </c>
      <c r="H47" s="262">
        <v>2205.42929961755</v>
      </c>
      <c r="K47" s="116"/>
      <c r="L47" s="116"/>
      <c r="M47" s="116"/>
      <c r="N47" s="116"/>
      <c r="O47" s="116"/>
      <c r="P47" s="116"/>
      <c r="Q47" s="116"/>
      <c r="R47" s="116"/>
    </row>
    <row r="48" spans="2:18">
      <c r="B48" s="111" t="s">
        <v>311</v>
      </c>
      <c r="C48" s="262" t="s">
        <v>302</v>
      </c>
      <c r="D48" s="262" t="s">
        <v>302</v>
      </c>
      <c r="E48" s="262" t="s">
        <v>302</v>
      </c>
      <c r="F48" s="262" t="s">
        <v>302</v>
      </c>
      <c r="G48" s="262" t="s">
        <v>302</v>
      </c>
      <c r="H48" s="262" t="s">
        <v>302</v>
      </c>
      <c r="K48" s="116"/>
      <c r="L48" s="116"/>
      <c r="M48" s="116"/>
      <c r="N48" s="116"/>
      <c r="O48" s="116"/>
      <c r="P48" s="116"/>
      <c r="Q48" s="116"/>
      <c r="R48" s="116"/>
    </row>
    <row r="49" spans="2:18">
      <c r="B49" s="111" t="s">
        <v>66</v>
      </c>
      <c r="C49" s="262" t="s">
        <v>302</v>
      </c>
      <c r="D49" s="262" t="s">
        <v>302</v>
      </c>
      <c r="E49" s="262" t="s">
        <v>302</v>
      </c>
      <c r="F49" s="262" t="s">
        <v>302</v>
      </c>
      <c r="G49" s="262" t="s">
        <v>302</v>
      </c>
      <c r="H49" s="262" t="s">
        <v>302</v>
      </c>
      <c r="K49" s="116"/>
      <c r="L49" s="116"/>
      <c r="M49" s="116"/>
      <c r="N49" s="116"/>
      <c r="O49" s="116"/>
      <c r="P49" s="116"/>
      <c r="Q49" s="116"/>
      <c r="R49" s="116"/>
    </row>
    <row r="50" spans="2:18">
      <c r="B50" s="114" t="s">
        <v>279</v>
      </c>
    </row>
    <row r="51" spans="2:18">
      <c r="B51" s="100" t="s">
        <v>300</v>
      </c>
    </row>
    <row r="52" spans="2:18">
      <c r="B52" s="115" t="s">
        <v>393</v>
      </c>
    </row>
  </sheetData>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I52"/>
  <sheetViews>
    <sheetView topLeftCell="A25" zoomScale="68" zoomScaleNormal="68" workbookViewId="0">
      <selection activeCell="B52" sqref="B52"/>
    </sheetView>
  </sheetViews>
  <sheetFormatPr baseColWidth="10" defaultColWidth="11.42578125" defaultRowHeight="18"/>
  <cols>
    <col min="1" max="1" width="11.42578125" style="101"/>
    <col min="2" max="2" width="34.7109375" style="101" customWidth="1"/>
    <col min="3" max="8" width="16.7109375" style="101" customWidth="1"/>
    <col min="9" max="9" width="6.85546875" style="101" customWidth="1"/>
    <col min="10" max="10" width="11.42578125" style="101"/>
    <col min="11" max="11" width="10.85546875" style="101" customWidth="1"/>
    <col min="12" max="16" width="11.42578125" style="101" customWidth="1"/>
    <col min="17" max="17" width="5.7109375" style="101" customWidth="1"/>
    <col min="18" max="24" width="11.42578125" style="101" customWidth="1"/>
    <col min="25" max="25" width="7.28515625" style="101" customWidth="1"/>
    <col min="26" max="16384" width="11.42578125" style="101"/>
  </cols>
  <sheetData>
    <row r="7" spans="2:9">
      <c r="B7" s="67" t="s">
        <v>314</v>
      </c>
      <c r="C7" s="95"/>
      <c r="D7" s="95"/>
      <c r="E7" s="95"/>
      <c r="F7" s="95"/>
      <c r="G7" s="95"/>
      <c r="H7" s="95"/>
    </row>
    <row r="8" spans="2:9">
      <c r="B8" s="96" t="s">
        <v>293</v>
      </c>
      <c r="C8" s="97"/>
      <c r="D8" s="97"/>
      <c r="E8" s="97"/>
      <c r="F8" s="97"/>
      <c r="G8" s="97"/>
      <c r="H8" s="97"/>
    </row>
    <row r="9" spans="2:9">
      <c r="B9" s="76" t="s">
        <v>29</v>
      </c>
      <c r="C9" s="76">
        <v>2010</v>
      </c>
      <c r="D9" s="76">
        <v>2011</v>
      </c>
      <c r="E9" s="76">
        <v>2012</v>
      </c>
      <c r="F9" s="76">
        <v>2013</v>
      </c>
      <c r="G9" s="76">
        <v>2014</v>
      </c>
      <c r="H9" s="76">
        <v>2015</v>
      </c>
    </row>
    <row r="10" spans="2:9">
      <c r="B10" s="111" t="s">
        <v>30</v>
      </c>
      <c r="C10" s="258">
        <v>103453.44312831271</v>
      </c>
      <c r="D10" s="258">
        <v>123450.82565873669</v>
      </c>
      <c r="E10" s="258">
        <v>126979.07296243661</v>
      </c>
      <c r="F10" s="258">
        <v>123590.07530346479</v>
      </c>
      <c r="G10" s="258">
        <v>132835.2356121825</v>
      </c>
      <c r="H10" s="258">
        <v>125570.75880874461</v>
      </c>
      <c r="I10" s="102"/>
    </row>
    <row r="11" spans="2:9">
      <c r="B11" s="111" t="s">
        <v>32</v>
      </c>
      <c r="C11" s="265">
        <v>11877.16124263149</v>
      </c>
      <c r="D11" s="265">
        <v>13861.279086460781</v>
      </c>
      <c r="E11" s="265">
        <v>13898.30462404157</v>
      </c>
      <c r="F11" s="265">
        <v>14360.282990702</v>
      </c>
      <c r="G11" s="265">
        <v>14184.713070902861</v>
      </c>
      <c r="H11" s="265">
        <v>12227.570480442901</v>
      </c>
      <c r="I11" s="119"/>
    </row>
    <row r="12" spans="2:9">
      <c r="B12" s="111" t="s">
        <v>33</v>
      </c>
      <c r="C12" s="265">
        <v>12901.21862854483</v>
      </c>
      <c r="D12" s="265">
        <v>16521.739349744792</v>
      </c>
      <c r="E12" s="265">
        <v>17630.878597858449</v>
      </c>
      <c r="F12" s="265">
        <v>19900.17563516783</v>
      </c>
      <c r="G12" s="265">
        <v>21692.09666466097</v>
      </c>
      <c r="H12" s="265">
        <v>18449.325862318838</v>
      </c>
      <c r="I12" s="119"/>
    </row>
    <row r="13" spans="2:9">
      <c r="B13" s="111" t="s">
        <v>34</v>
      </c>
      <c r="C13" s="265">
        <v>21740.427449703689</v>
      </c>
      <c r="D13" s="265">
        <v>24228.6407342618</v>
      </c>
      <c r="E13" s="265">
        <v>27358.570032371299</v>
      </c>
      <c r="F13" s="265">
        <v>31415.669582579801</v>
      </c>
      <c r="G13" s="265">
        <v>37421.851897457294</v>
      </c>
      <c r="H13" s="265">
        <v>35320.4496986636</v>
      </c>
      <c r="I13" s="119"/>
    </row>
    <row r="14" spans="2:9">
      <c r="B14" s="111" t="s">
        <v>36</v>
      </c>
      <c r="C14" s="265">
        <v>3566.4266471223455</v>
      </c>
      <c r="D14" s="265">
        <v>3416.7712307929201</v>
      </c>
      <c r="E14" s="265">
        <v>3529.865157228613</v>
      </c>
      <c r="F14" s="265">
        <v>3848.33288034406</v>
      </c>
      <c r="G14" s="265" t="s">
        <v>271</v>
      </c>
      <c r="H14" s="265" t="s">
        <v>271</v>
      </c>
      <c r="I14" s="119"/>
    </row>
    <row r="15" spans="2:9">
      <c r="B15" s="111" t="s">
        <v>303</v>
      </c>
      <c r="C15" s="265">
        <v>13579.188396283749</v>
      </c>
      <c r="D15" s="265">
        <v>13932.549434172812</v>
      </c>
      <c r="E15" s="265">
        <v>16362.788000544761</v>
      </c>
      <c r="F15" s="265">
        <v>18883.999654443622</v>
      </c>
      <c r="G15" s="265">
        <v>25304.549947647709</v>
      </c>
      <c r="H15" s="265">
        <v>26816.899984529096</v>
      </c>
      <c r="I15" s="119"/>
    </row>
    <row r="16" spans="2:9">
      <c r="B16" s="111" t="s">
        <v>41</v>
      </c>
      <c r="C16" s="265">
        <v>11504.473936069491</v>
      </c>
      <c r="D16" s="265">
        <v>14563.08695646436</v>
      </c>
      <c r="E16" s="265">
        <v>14991.174607749301</v>
      </c>
      <c r="F16" s="265">
        <v>14787.99693479015</v>
      </c>
      <c r="G16" s="265">
        <v>15354.033283048449</v>
      </c>
      <c r="H16" s="265">
        <v>13731.908350787809</v>
      </c>
      <c r="I16" s="119"/>
    </row>
    <row r="17" spans="2:9">
      <c r="B17" s="111" t="s">
        <v>43</v>
      </c>
      <c r="C17" s="265">
        <v>897.56245401548404</v>
      </c>
      <c r="D17" s="265">
        <v>991.44337435742409</v>
      </c>
      <c r="E17" s="265">
        <v>983.30501318620099</v>
      </c>
      <c r="F17" s="265" t="s">
        <v>271</v>
      </c>
      <c r="G17" s="265" t="s">
        <v>271</v>
      </c>
      <c r="H17" s="265" t="s">
        <v>271</v>
      </c>
      <c r="I17" s="119"/>
    </row>
    <row r="18" spans="2:9">
      <c r="B18" s="111" t="s">
        <v>44</v>
      </c>
      <c r="C18" s="265">
        <v>25828.979973450099</v>
      </c>
      <c r="D18" s="265">
        <v>29692.700802328902</v>
      </c>
      <c r="E18" s="265">
        <v>26717.755870344801</v>
      </c>
      <c r="F18" s="265">
        <v>25713.386421845731</v>
      </c>
      <c r="G18" s="265">
        <v>29917.129422379599</v>
      </c>
      <c r="H18" s="265">
        <v>27197.052370401798</v>
      </c>
      <c r="I18" s="119"/>
    </row>
    <row r="19" spans="2:9">
      <c r="B19" s="111" t="s">
        <v>45</v>
      </c>
      <c r="C19" s="265">
        <v>170146</v>
      </c>
      <c r="D19" s="265">
        <v>201762</v>
      </c>
      <c r="E19" s="265">
        <v>206826</v>
      </c>
      <c r="F19" s="265">
        <v>213439</v>
      </c>
      <c r="G19" s="265">
        <v>224784</v>
      </c>
      <c r="H19" s="265">
        <v>219725</v>
      </c>
      <c r="I19" s="119"/>
    </row>
    <row r="20" spans="2:9">
      <c r="B20" s="111" t="s">
        <v>46</v>
      </c>
      <c r="C20" s="265">
        <v>486.08423659738696</v>
      </c>
      <c r="D20" s="265">
        <v>703.10030748007</v>
      </c>
      <c r="E20" s="265">
        <v>696.321474769014</v>
      </c>
      <c r="F20" s="265">
        <v>752.9654270549679</v>
      </c>
      <c r="G20" s="265">
        <v>857.027139178742</v>
      </c>
      <c r="H20" s="265">
        <v>722.73291313358004</v>
      </c>
      <c r="I20" s="119"/>
    </row>
    <row r="21" spans="2:9">
      <c r="B21" s="111" t="s">
        <v>47</v>
      </c>
      <c r="C21" s="265">
        <v>17241.35757174794</v>
      </c>
      <c r="D21" s="265">
        <v>18941.962169088998</v>
      </c>
      <c r="E21" s="265">
        <v>18941.438003908261</v>
      </c>
      <c r="F21" s="265">
        <v>18920.30840684846</v>
      </c>
      <c r="G21" s="265">
        <v>18230.897760445248</v>
      </c>
      <c r="H21" s="265">
        <v>15803.884402215001</v>
      </c>
      <c r="I21" s="119"/>
    </row>
    <row r="22" spans="2:9">
      <c r="B22" s="111" t="s">
        <v>48</v>
      </c>
      <c r="C22" s="265" t="s">
        <v>271</v>
      </c>
      <c r="D22" s="265" t="s">
        <v>271</v>
      </c>
      <c r="E22" s="265" t="s">
        <v>271</v>
      </c>
      <c r="F22" s="265" t="s">
        <v>271</v>
      </c>
      <c r="G22" s="265" t="s">
        <v>271</v>
      </c>
      <c r="H22" s="265" t="s">
        <v>271</v>
      </c>
      <c r="I22" s="119"/>
    </row>
    <row r="23" spans="2:9">
      <c r="B23" s="111" t="s">
        <v>49</v>
      </c>
      <c r="C23" s="265">
        <v>2099.08032074538</v>
      </c>
      <c r="D23" s="265">
        <v>2064.2068924941</v>
      </c>
      <c r="E23" s="265">
        <v>1488.255843164219</v>
      </c>
      <c r="F23" s="265">
        <v>1726.3282866856989</v>
      </c>
      <c r="G23" s="265">
        <v>2161.6472841426298</v>
      </c>
      <c r="H23" s="265">
        <v>1763.305271325564</v>
      </c>
      <c r="I23" s="119"/>
    </row>
    <row r="24" spans="2:9">
      <c r="B24" s="111" t="s">
        <v>50</v>
      </c>
      <c r="C24" s="265">
        <v>7997.7112878857606</v>
      </c>
      <c r="D24" s="265">
        <v>8890.1772897963201</v>
      </c>
      <c r="E24" s="265">
        <v>8453.8709441925002</v>
      </c>
      <c r="F24" s="265">
        <v>9990.2977581081395</v>
      </c>
      <c r="G24" s="265">
        <v>9745.18778168684</v>
      </c>
      <c r="H24" s="265">
        <v>7995.6673534228994</v>
      </c>
      <c r="I24" s="119"/>
    </row>
    <row r="25" spans="2:9">
      <c r="B25" s="111" t="s">
        <v>52</v>
      </c>
      <c r="C25" s="265">
        <v>85454.514767577202</v>
      </c>
      <c r="D25" s="265">
        <v>98581.333276159203</v>
      </c>
      <c r="E25" s="265">
        <v>109430.4294861836</v>
      </c>
      <c r="F25" s="265">
        <v>120904.056134133</v>
      </c>
      <c r="G25" s="265">
        <v>152079.5085247762</v>
      </c>
      <c r="H25" s="265">
        <v>171428.4519710626</v>
      </c>
      <c r="I25" s="119"/>
    </row>
    <row r="26" spans="2:9">
      <c r="B26" s="111" t="s">
        <v>304</v>
      </c>
      <c r="C26" s="265">
        <v>462.13974942816503</v>
      </c>
      <c r="D26" s="265">
        <v>517.39810120452694</v>
      </c>
      <c r="E26" s="265">
        <v>493.40841752435699</v>
      </c>
      <c r="F26" s="265">
        <v>524.49141315988504</v>
      </c>
      <c r="G26" s="265">
        <v>738.43071842282006</v>
      </c>
      <c r="H26" s="265">
        <v>786.89445366997199</v>
      </c>
      <c r="I26" s="119"/>
    </row>
    <row r="27" spans="2:9">
      <c r="B27" s="111" t="s">
        <v>53</v>
      </c>
      <c r="C27" s="265">
        <v>12611.241851042068</v>
      </c>
      <c r="D27" s="265">
        <v>14817.30772217615</v>
      </c>
      <c r="E27" s="265">
        <v>16801.710946517742</v>
      </c>
      <c r="F27" s="265">
        <v>17789.845891098608</v>
      </c>
      <c r="G27" s="265">
        <v>18571.521485218382</v>
      </c>
      <c r="H27" s="265">
        <v>18883.799413404267</v>
      </c>
      <c r="I27" s="119"/>
    </row>
    <row r="28" spans="2:9">
      <c r="B28" s="111" t="s">
        <v>54</v>
      </c>
      <c r="C28" s="265">
        <v>24142.496353310402</v>
      </c>
      <c r="D28" s="265">
        <v>27379.230083028102</v>
      </c>
      <c r="E28" s="265">
        <v>26648.6117351465</v>
      </c>
      <c r="F28" s="265">
        <v>28658.1015278347</v>
      </c>
      <c r="G28" s="265">
        <v>29382.5923783488</v>
      </c>
      <c r="H28" s="265">
        <v>25255.6387378976</v>
      </c>
      <c r="I28" s="119"/>
    </row>
    <row r="29" spans="2:9">
      <c r="B29" s="111" t="s">
        <v>55</v>
      </c>
      <c r="C29" s="265">
        <v>33797.131745744729</v>
      </c>
      <c r="D29" s="265">
        <v>35084.232012265507</v>
      </c>
      <c r="E29" s="265">
        <v>39725.089716989096</v>
      </c>
      <c r="F29" s="265">
        <v>40708.009660613046</v>
      </c>
      <c r="G29" s="265">
        <v>39391.935678829599</v>
      </c>
      <c r="H29" s="265">
        <v>37610.11</v>
      </c>
      <c r="I29" s="119"/>
    </row>
    <row r="30" spans="2:9">
      <c r="B30" s="111" t="s">
        <v>305</v>
      </c>
      <c r="C30" s="265">
        <v>323.27</v>
      </c>
      <c r="D30" s="265">
        <v>437.47</v>
      </c>
      <c r="E30" s="265">
        <v>406.1</v>
      </c>
      <c r="F30" s="265">
        <v>487.22</v>
      </c>
      <c r="G30" s="265">
        <v>486.90999999999997</v>
      </c>
      <c r="H30" s="265">
        <v>472.46</v>
      </c>
      <c r="I30" s="119"/>
    </row>
    <row r="31" spans="2:9">
      <c r="B31" s="111" t="s">
        <v>306</v>
      </c>
      <c r="C31" s="265">
        <v>4543.9678670233498</v>
      </c>
      <c r="D31" s="265">
        <v>6133.2700051387501</v>
      </c>
      <c r="E31" s="265">
        <v>9446.3083546195812</v>
      </c>
      <c r="F31" s="265">
        <v>11682.258162769409</v>
      </c>
      <c r="G31" s="265">
        <v>12913.762867613299</v>
      </c>
      <c r="H31" s="265">
        <v>10973.21761432936</v>
      </c>
      <c r="I31" s="119"/>
    </row>
    <row r="32" spans="2:9">
      <c r="B32" s="112" t="s">
        <v>56</v>
      </c>
      <c r="C32" s="266">
        <v>744.17577216633606</v>
      </c>
      <c r="D32" s="266">
        <v>869.36369272316381</v>
      </c>
      <c r="E32" s="266">
        <v>642.017938194571</v>
      </c>
      <c r="F32" s="266">
        <v>722.93662762237875</v>
      </c>
      <c r="G32" s="266">
        <v>452.269364827402</v>
      </c>
      <c r="H32" s="266">
        <v>474.77786099893439</v>
      </c>
      <c r="I32" s="91"/>
    </row>
    <row r="33" spans="2:9">
      <c r="B33" s="111" t="s">
        <v>57</v>
      </c>
      <c r="C33" s="265">
        <v>6467.8891493175197</v>
      </c>
      <c r="D33" s="265">
        <v>6685.7494109859099</v>
      </c>
      <c r="E33" s="265">
        <v>7366.0507090674701</v>
      </c>
      <c r="F33" s="265">
        <v>7418.0425531914898</v>
      </c>
      <c r="G33" s="265" t="s">
        <v>271</v>
      </c>
      <c r="H33" s="265" t="s">
        <v>271</v>
      </c>
      <c r="I33" s="119"/>
    </row>
    <row r="34" spans="2:9">
      <c r="B34" s="111" t="s">
        <v>58</v>
      </c>
      <c r="C34" s="265">
        <v>2197.6694465620758</v>
      </c>
      <c r="D34" s="265">
        <v>3044.6890755012</v>
      </c>
      <c r="E34" s="265">
        <v>2149.4248823795942</v>
      </c>
      <c r="F34" s="265">
        <v>2040.3343697549972</v>
      </c>
      <c r="G34" s="265" t="s">
        <v>271</v>
      </c>
      <c r="H34" s="265" t="s">
        <v>271</v>
      </c>
      <c r="I34" s="119"/>
    </row>
    <row r="35" spans="2:9">
      <c r="B35" s="111" t="s">
        <v>59</v>
      </c>
      <c r="C35" s="265" t="s">
        <v>271</v>
      </c>
      <c r="D35" s="265">
        <v>69413.408395193197</v>
      </c>
      <c r="E35" s="265">
        <v>71049.023016016406</v>
      </c>
      <c r="F35" s="265">
        <v>77800.286330283911</v>
      </c>
      <c r="G35" s="265">
        <v>100960.9682781603</v>
      </c>
      <c r="H35" s="265">
        <v>106494.265664718</v>
      </c>
      <c r="I35" s="119"/>
    </row>
    <row r="36" spans="2:9">
      <c r="B36" s="111" t="s">
        <v>60</v>
      </c>
      <c r="C36" s="265">
        <v>8776.7608529831195</v>
      </c>
      <c r="D36" s="265">
        <v>7363.3757338566502</v>
      </c>
      <c r="E36" s="265">
        <v>8038.7090968179291</v>
      </c>
      <c r="F36" s="265">
        <v>10210.640781071201</v>
      </c>
      <c r="G36" s="265">
        <v>11730.316448506779</v>
      </c>
      <c r="H36" s="265">
        <v>7966.0435017906902</v>
      </c>
      <c r="I36" s="119"/>
    </row>
    <row r="37" spans="2:9">
      <c r="B37" s="111" t="s">
        <v>61</v>
      </c>
      <c r="C37" s="265">
        <v>2735.7183563129202</v>
      </c>
      <c r="D37" s="265">
        <v>3198.6728330063597</v>
      </c>
      <c r="E37" s="265">
        <v>2869.6109243936598</v>
      </c>
      <c r="F37" s="265">
        <v>3261.4107737162499</v>
      </c>
      <c r="G37" s="265">
        <v>3936.5132857948602</v>
      </c>
      <c r="H37" s="265">
        <v>3497.7401369795498</v>
      </c>
      <c r="I37" s="119"/>
    </row>
    <row r="38" spans="2:9">
      <c r="B38" s="111" t="s">
        <v>62</v>
      </c>
      <c r="C38" s="265">
        <v>49555.042539624003</v>
      </c>
      <c r="D38" s="265">
        <v>53479.916853058297</v>
      </c>
      <c r="E38" s="265">
        <v>58158.395319560601</v>
      </c>
      <c r="F38" s="265">
        <v>63335.152138265003</v>
      </c>
      <c r="G38" s="265">
        <v>68785.522625794692</v>
      </c>
      <c r="H38" s="265">
        <v>62340.969899625503</v>
      </c>
      <c r="I38" s="119"/>
    </row>
    <row r="39" spans="2:9">
      <c r="B39" s="111" t="s">
        <v>63</v>
      </c>
      <c r="C39" s="265">
        <v>4373.3924854371498</v>
      </c>
      <c r="D39" s="265">
        <v>6017.4401735334395</v>
      </c>
      <c r="E39" s="265">
        <v>6521.05915464181</v>
      </c>
      <c r="F39" s="265">
        <v>6861.24550877807</v>
      </c>
      <c r="G39" s="265">
        <v>7126.5551246537398</v>
      </c>
      <c r="H39" s="265">
        <v>6099.5502617002894</v>
      </c>
      <c r="I39" s="119"/>
    </row>
    <row r="40" spans="2:9">
      <c r="B40" s="111" t="s">
        <v>307</v>
      </c>
      <c r="C40" s="265">
        <v>1267.474204652234</v>
      </c>
      <c r="D40" s="265">
        <v>1405.5642117397529</v>
      </c>
      <c r="E40" s="265">
        <v>1498.4062542502911</v>
      </c>
      <c r="F40" s="265" t="s">
        <v>271</v>
      </c>
      <c r="G40" s="265" t="s">
        <v>271</v>
      </c>
      <c r="H40" s="265" t="s">
        <v>271</v>
      </c>
      <c r="I40" s="119"/>
    </row>
    <row r="41" spans="2:9">
      <c r="B41" s="111" t="s">
        <v>65</v>
      </c>
      <c r="C41" s="265">
        <v>27598.128254815649</v>
      </c>
      <c r="D41" s="265">
        <v>34733.643186544796</v>
      </c>
      <c r="E41" s="265">
        <v>36451.168825716202</v>
      </c>
      <c r="F41" s="265">
        <v>39907.943157055</v>
      </c>
      <c r="G41" s="265">
        <v>44666.881705227599</v>
      </c>
      <c r="H41" s="265">
        <v>43722.010680106701</v>
      </c>
      <c r="I41" s="120"/>
    </row>
    <row r="42" spans="2:9">
      <c r="B42" s="111" t="s">
        <v>84</v>
      </c>
      <c r="C42" s="265">
        <v>41992.487862310598</v>
      </c>
      <c r="D42" s="265">
        <v>51639.781409613497</v>
      </c>
      <c r="E42" s="265">
        <v>57114.221705805998</v>
      </c>
      <c r="F42" s="265">
        <v>60074.821306564903</v>
      </c>
      <c r="G42" s="265">
        <v>68784.682598842002</v>
      </c>
      <c r="H42" s="265">
        <v>64335.213286390703</v>
      </c>
      <c r="I42" s="120"/>
    </row>
    <row r="43" spans="2:9">
      <c r="B43" s="112" t="s">
        <v>308</v>
      </c>
      <c r="C43" s="265"/>
      <c r="D43" s="265"/>
      <c r="E43" s="265"/>
      <c r="F43" s="265"/>
      <c r="G43" s="265"/>
      <c r="H43" s="265"/>
      <c r="I43" s="120"/>
    </row>
    <row r="44" spans="2:9">
      <c r="B44" s="111" t="s">
        <v>31</v>
      </c>
      <c r="C44" s="265" t="s">
        <v>271</v>
      </c>
      <c r="D44" s="265" t="s">
        <v>271</v>
      </c>
      <c r="E44" s="265" t="s">
        <v>271</v>
      </c>
      <c r="F44" s="265" t="s">
        <v>271</v>
      </c>
      <c r="G44" s="265" t="s">
        <v>271</v>
      </c>
      <c r="H44" s="265" t="s">
        <v>271</v>
      </c>
      <c r="I44" s="120"/>
    </row>
    <row r="45" spans="2:9">
      <c r="B45" s="111" t="s">
        <v>313</v>
      </c>
      <c r="C45" s="265">
        <v>5301.7783325959208</v>
      </c>
      <c r="D45" s="265" t="s">
        <v>271</v>
      </c>
      <c r="E45" s="265">
        <v>5982.9688660768579</v>
      </c>
      <c r="F45" s="265">
        <v>6096.1081625797806</v>
      </c>
      <c r="G45" s="265">
        <v>6487.97042939937</v>
      </c>
      <c r="H45" s="265" t="s">
        <v>271</v>
      </c>
      <c r="I45" s="120"/>
    </row>
    <row r="46" spans="2:9">
      <c r="B46" s="111" t="s">
        <v>310</v>
      </c>
      <c r="C46" s="265">
        <v>120.8693775224348</v>
      </c>
      <c r="D46" s="265">
        <v>150.56</v>
      </c>
      <c r="E46" s="265">
        <v>213.37</v>
      </c>
      <c r="F46" s="265">
        <v>348.97</v>
      </c>
      <c r="G46" s="265" t="s">
        <v>271</v>
      </c>
      <c r="H46" s="265" t="s">
        <v>271</v>
      </c>
      <c r="I46" s="120"/>
    </row>
    <row r="47" spans="2:9">
      <c r="B47" s="111" t="s">
        <v>64</v>
      </c>
      <c r="C47" s="265">
        <v>2037.9694493528109</v>
      </c>
      <c r="D47" s="265">
        <v>2508.0529039427947</v>
      </c>
      <c r="E47" s="265">
        <v>2741.933713413091</v>
      </c>
      <c r="F47" s="265">
        <v>3242.4712080448417</v>
      </c>
      <c r="G47" s="265">
        <v>3735.0437859329099</v>
      </c>
      <c r="H47" s="265">
        <v>3860.1613990635797</v>
      </c>
      <c r="I47" s="119"/>
    </row>
    <row r="48" spans="2:9">
      <c r="B48" s="111" t="s">
        <v>311</v>
      </c>
      <c r="C48" s="265" t="s">
        <v>271</v>
      </c>
      <c r="D48" s="265" t="s">
        <v>271</v>
      </c>
      <c r="E48" s="265" t="s">
        <v>271</v>
      </c>
      <c r="F48" s="265" t="s">
        <v>271</v>
      </c>
      <c r="G48" s="265" t="s">
        <v>271</v>
      </c>
      <c r="H48" s="265" t="s">
        <v>271</v>
      </c>
      <c r="I48" s="119"/>
    </row>
    <row r="49" spans="2:9">
      <c r="B49" s="111" t="s">
        <v>66</v>
      </c>
      <c r="C49" s="265" t="s">
        <v>271</v>
      </c>
      <c r="D49" s="265" t="s">
        <v>271</v>
      </c>
      <c r="E49" s="265" t="s">
        <v>271</v>
      </c>
      <c r="F49" s="265" t="s">
        <v>271</v>
      </c>
      <c r="G49" s="265" t="s">
        <v>271</v>
      </c>
      <c r="H49" s="265" t="s">
        <v>271</v>
      </c>
      <c r="I49" s="119"/>
    </row>
    <row r="50" spans="2:9">
      <c r="B50" s="114" t="s">
        <v>279</v>
      </c>
    </row>
    <row r="51" spans="2:9">
      <c r="B51" s="100" t="s">
        <v>300</v>
      </c>
    </row>
    <row r="52" spans="2:9">
      <c r="B52" s="296" t="s">
        <v>395</v>
      </c>
    </row>
  </sheetData>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H52"/>
  <sheetViews>
    <sheetView topLeftCell="A34" zoomScale="75" zoomScaleNormal="75" workbookViewId="0">
      <selection activeCell="B53" sqref="B53"/>
    </sheetView>
  </sheetViews>
  <sheetFormatPr baseColWidth="10" defaultColWidth="11.42578125" defaultRowHeight="18"/>
  <cols>
    <col min="1" max="1" width="11.42578125" style="101"/>
    <col min="2" max="2" width="34.7109375" style="101" customWidth="1"/>
    <col min="3" max="8" width="16.7109375" style="101" customWidth="1"/>
    <col min="9" max="9" width="11.42578125" style="101"/>
    <col min="10" max="23" width="11.42578125" style="101" customWidth="1"/>
    <col min="24" max="24" width="5.42578125" style="101" customWidth="1"/>
    <col min="25" max="16384" width="11.42578125" style="101"/>
  </cols>
  <sheetData>
    <row r="7" spans="2:8">
      <c r="B7" s="67" t="s">
        <v>315</v>
      </c>
      <c r="C7" s="95"/>
      <c r="D7" s="95"/>
      <c r="E7" s="95"/>
      <c r="F7" s="95"/>
      <c r="G7" s="95"/>
      <c r="H7" s="95"/>
    </row>
    <row r="8" spans="2:8">
      <c r="B8" s="96" t="s">
        <v>293</v>
      </c>
      <c r="C8" s="97"/>
      <c r="D8" s="97"/>
      <c r="E8" s="97"/>
      <c r="F8" s="97"/>
      <c r="G8" s="97"/>
      <c r="H8" s="97"/>
    </row>
    <row r="9" spans="2:8">
      <c r="B9" s="109" t="s">
        <v>29</v>
      </c>
      <c r="C9" s="109">
        <v>2010</v>
      </c>
      <c r="D9" s="109">
        <v>2011</v>
      </c>
      <c r="E9" s="109">
        <v>2012</v>
      </c>
      <c r="F9" s="109">
        <v>2013</v>
      </c>
      <c r="G9" s="109">
        <v>2014</v>
      </c>
      <c r="H9" s="68">
        <v>2015</v>
      </c>
    </row>
    <row r="10" spans="2:8">
      <c r="B10" s="110" t="s">
        <v>30</v>
      </c>
      <c r="C10" s="288">
        <v>13037.634347540901</v>
      </c>
      <c r="D10" s="288">
        <v>15757.165799693496</v>
      </c>
      <c r="E10" s="288">
        <v>15432.479437318005</v>
      </c>
      <c r="F10" s="288">
        <v>13124.715515988399</v>
      </c>
      <c r="G10" s="288">
        <v>18783.896304481306</v>
      </c>
      <c r="H10" s="288">
        <v>18102.187960611198</v>
      </c>
    </row>
    <row r="11" spans="2:8">
      <c r="B11" s="111" t="s">
        <v>32</v>
      </c>
      <c r="C11" s="289">
        <v>-2722.5374241682302</v>
      </c>
      <c r="D11" s="289">
        <v>-3762.9071370299798</v>
      </c>
      <c r="E11" s="289">
        <v>-4082.6246240415694</v>
      </c>
      <c r="F11" s="289">
        <v>-4673.4877282681209</v>
      </c>
      <c r="G11" s="289">
        <v>-4225.8474120737601</v>
      </c>
      <c r="H11" s="289">
        <v>-3371.6721747498004</v>
      </c>
    </row>
    <row r="12" spans="2:8">
      <c r="B12" s="111" t="s">
        <v>33</v>
      </c>
      <c r="C12" s="289">
        <v>3587.8658520406498</v>
      </c>
      <c r="D12" s="289">
        <v>4586.0511665804097</v>
      </c>
      <c r="E12" s="289">
        <v>4173.2323047547497</v>
      </c>
      <c r="F12" s="289">
        <v>4094.7519121201703</v>
      </c>
      <c r="G12" s="289">
        <v>4747.0533251472298</v>
      </c>
      <c r="H12" s="289">
        <v>4182.2908221703601</v>
      </c>
    </row>
    <row r="13" spans="2:8">
      <c r="B13" s="111" t="s">
        <v>34</v>
      </c>
      <c r="C13" s="289">
        <v>1802.5416849861103</v>
      </c>
      <c r="D13" s="289">
        <v>1730.7164905706013</v>
      </c>
      <c r="E13" s="289">
        <v>2095.6101875169006</v>
      </c>
      <c r="F13" s="289">
        <v>2744.4397543296</v>
      </c>
      <c r="G13" s="289">
        <v>947.28789104389944</v>
      </c>
      <c r="H13" s="289">
        <v>320.52029902079812</v>
      </c>
    </row>
    <row r="14" spans="2:8">
      <c r="B14" s="111" t="s">
        <v>36</v>
      </c>
      <c r="C14" s="289">
        <v>2434.566693245195</v>
      </c>
      <c r="D14" s="289">
        <v>1888.7741586370798</v>
      </c>
      <c r="E14" s="289">
        <v>1744.4159254464071</v>
      </c>
      <c r="F14" s="289">
        <v>1393.4791025217601</v>
      </c>
      <c r="G14" s="289" t="s">
        <v>271</v>
      </c>
      <c r="H14" s="289" t="s">
        <v>271</v>
      </c>
    </row>
    <row r="15" spans="2:8">
      <c r="B15" s="111" t="s">
        <v>303</v>
      </c>
      <c r="C15" s="289">
        <v>-6889.3941128606493</v>
      </c>
      <c r="D15" s="289">
        <v>-5868.4126000923106</v>
      </c>
      <c r="E15" s="289">
        <v>-5741.1957897626398</v>
      </c>
      <c r="F15" s="289">
        <v>-5192.7361323647801</v>
      </c>
      <c r="G15" s="289">
        <v>-5775.4499573820904</v>
      </c>
      <c r="H15" s="289">
        <v>-6001.0999845290989</v>
      </c>
    </row>
    <row r="16" spans="2:8">
      <c r="B16" s="111" t="s">
        <v>41</v>
      </c>
      <c r="C16" s="289">
        <v>1199.8460639305094</v>
      </c>
      <c r="D16" s="289">
        <v>347.01304353564046</v>
      </c>
      <c r="E16" s="289">
        <v>1620.7253922507007</v>
      </c>
      <c r="F16" s="289">
        <v>2061.8513798838103</v>
      </c>
      <c r="G16" s="289">
        <v>2063.2639243588692</v>
      </c>
      <c r="H16" s="289">
        <v>1640.7777748422095</v>
      </c>
    </row>
    <row r="17" spans="2:8">
      <c r="B17" s="111" t="s">
        <v>43</v>
      </c>
      <c r="C17" s="289">
        <v>-366.46824705044202</v>
      </c>
      <c r="D17" s="289">
        <v>-389.23744366247803</v>
      </c>
      <c r="E17" s="289">
        <v>-349.86796692878897</v>
      </c>
      <c r="F17" s="289" t="s">
        <v>271</v>
      </c>
      <c r="G17" s="289" t="s">
        <v>271</v>
      </c>
      <c r="H17" s="289" t="s">
        <v>271</v>
      </c>
    </row>
    <row r="18" spans="2:8">
      <c r="B18" s="111" t="s">
        <v>44</v>
      </c>
      <c r="C18" s="289">
        <v>4299.4314543059008</v>
      </c>
      <c r="D18" s="289">
        <v>5713.0301938865014</v>
      </c>
      <c r="E18" s="289">
        <v>5533.6441340153997</v>
      </c>
      <c r="F18" s="289">
        <v>6628.8280091796696</v>
      </c>
      <c r="G18" s="289">
        <v>8457.9806679559988</v>
      </c>
      <c r="H18" s="289">
        <v>7002.4635351119996</v>
      </c>
    </row>
    <row r="19" spans="2:8">
      <c r="B19" s="111" t="s">
        <v>45</v>
      </c>
      <c r="C19" s="289">
        <v>30992</v>
      </c>
      <c r="D19" s="289">
        <v>38110</v>
      </c>
      <c r="E19" s="289">
        <v>38490</v>
      </c>
      <c r="F19" s="289">
        <v>37599</v>
      </c>
      <c r="G19" s="289">
        <v>43866</v>
      </c>
      <c r="H19" s="289">
        <v>41943</v>
      </c>
    </row>
    <row r="20" spans="2:8">
      <c r="B20" s="111" t="s">
        <v>46</v>
      </c>
      <c r="C20" s="289">
        <v>103.32560655725896</v>
      </c>
      <c r="D20" s="289">
        <v>19.336343107542007</v>
      </c>
      <c r="E20" s="289">
        <v>78.118525230986052</v>
      </c>
      <c r="F20" s="289">
        <v>163.45042318685199</v>
      </c>
      <c r="G20" s="289">
        <v>126.53205760900005</v>
      </c>
      <c r="H20" s="289">
        <v>166.89412560829004</v>
      </c>
    </row>
    <row r="21" spans="2:8">
      <c r="B21" s="111" t="s">
        <v>47</v>
      </c>
      <c r="C21" s="289">
        <v>1703.2098507656992</v>
      </c>
      <c r="D21" s="289">
        <v>2649.5948843595997</v>
      </c>
      <c r="E21" s="289">
        <v>1246.3162979101398</v>
      </c>
      <c r="F21" s="289">
        <v>3529.4796426435396</v>
      </c>
      <c r="G21" s="289">
        <v>5109.4267652825502</v>
      </c>
      <c r="H21" s="289">
        <v>5758.9933898598001</v>
      </c>
    </row>
    <row r="22" spans="2:8">
      <c r="B22" s="111" t="s">
        <v>48</v>
      </c>
      <c r="C22" s="289" t="s">
        <v>271</v>
      </c>
      <c r="D22" s="289" t="s">
        <v>271</v>
      </c>
      <c r="E22" s="289" t="s">
        <v>271</v>
      </c>
      <c r="F22" s="289" t="s">
        <v>271</v>
      </c>
      <c r="G22" s="289" t="s">
        <v>271</v>
      </c>
      <c r="H22" s="289" t="s">
        <v>271</v>
      </c>
    </row>
    <row r="23" spans="2:8">
      <c r="B23" s="111" t="s">
        <v>49</v>
      </c>
      <c r="C23" s="289">
        <v>-668.70190797170005</v>
      </c>
      <c r="D23" s="289">
        <v>-470.00689249410004</v>
      </c>
      <c r="E23" s="289">
        <v>-139.66451709570106</v>
      </c>
      <c r="F23" s="289">
        <v>-177.12059178885704</v>
      </c>
      <c r="G23" s="289">
        <v>-127.49911250604998</v>
      </c>
      <c r="H23" s="289">
        <v>-138.07881393800403</v>
      </c>
    </row>
    <row r="24" spans="2:8">
      <c r="B24" s="111" t="s">
        <v>50</v>
      </c>
      <c r="C24" s="289">
        <v>373.37429678640046</v>
      </c>
      <c r="D24" s="289">
        <v>209.63521921862048</v>
      </c>
      <c r="E24" s="289">
        <v>338.11212438686016</v>
      </c>
      <c r="F24" s="289">
        <v>-430.34421422026026</v>
      </c>
      <c r="G24" s="289">
        <v>103.02156619685957</v>
      </c>
      <c r="H24" s="289">
        <v>361.44933725936016</v>
      </c>
    </row>
    <row r="25" spans="2:8">
      <c r="B25" s="111" t="s">
        <v>52</v>
      </c>
      <c r="C25" s="289">
        <v>-3697.7930819112007</v>
      </c>
      <c r="D25" s="289">
        <v>785.42555596180318</v>
      </c>
      <c r="E25" s="289">
        <v>731.09051381640165</v>
      </c>
      <c r="F25" s="289">
        <v>6235.0697079496022</v>
      </c>
      <c r="G25" s="289">
        <v>-1107.8226736997894</v>
      </c>
      <c r="H25" s="289">
        <v>-24754.370498764998</v>
      </c>
    </row>
    <row r="26" spans="2:8">
      <c r="B26" s="111" t="s">
        <v>304</v>
      </c>
      <c r="C26" s="289">
        <v>104.03314442597699</v>
      </c>
      <c r="D26" s="289">
        <v>87.018960449206986</v>
      </c>
      <c r="E26" s="289">
        <v>15.177947704274999</v>
      </c>
      <c r="F26" s="289">
        <v>122.39325212347902</v>
      </c>
      <c r="G26" s="289">
        <v>148.77788720073596</v>
      </c>
      <c r="H26" s="289">
        <v>299.26081349196795</v>
      </c>
    </row>
    <row r="27" spans="2:8">
      <c r="B27" s="111" t="s">
        <v>53</v>
      </c>
      <c r="C27" s="289">
        <v>7623.3192251887294</v>
      </c>
      <c r="D27" s="289">
        <v>9548.3365960554493</v>
      </c>
      <c r="E27" s="289">
        <v>9480.669053482261</v>
      </c>
      <c r="F27" s="289">
        <v>11327.56500550439</v>
      </c>
      <c r="G27" s="289">
        <v>10987.31430927142</v>
      </c>
      <c r="H27" s="289">
        <v>11859.289443848929</v>
      </c>
    </row>
    <row r="28" spans="2:8">
      <c r="B28" s="111" t="s">
        <v>54</v>
      </c>
      <c r="C28" s="289">
        <v>-3588.5254154197992</v>
      </c>
      <c r="D28" s="289">
        <v>-3023.7424264115016</v>
      </c>
      <c r="E28" s="289">
        <v>1035.0669702765008</v>
      </c>
      <c r="F28" s="289">
        <v>109.17784975850009</v>
      </c>
      <c r="G28" s="289">
        <v>905.94023400700098</v>
      </c>
      <c r="H28" s="289">
        <v>1224.2023281071997</v>
      </c>
    </row>
    <row r="29" spans="2:8">
      <c r="B29" s="111" t="s">
        <v>55</v>
      </c>
      <c r="C29" s="289">
        <v>21719.875996633673</v>
      </c>
      <c r="D29" s="289">
        <v>24690.15888756749</v>
      </c>
      <c r="E29" s="289">
        <v>28479.709610927497</v>
      </c>
      <c r="F29" s="289">
        <v>28868.364123176747</v>
      </c>
      <c r="G29" s="289">
        <v>29706.796024140403</v>
      </c>
      <c r="H29" s="289">
        <v>27652.65</v>
      </c>
    </row>
    <row r="30" spans="2:8">
      <c r="B30" s="111" t="s">
        <v>305</v>
      </c>
      <c r="C30" s="289">
        <v>52.990000000000009</v>
      </c>
      <c r="D30" s="289">
        <v>72.91</v>
      </c>
      <c r="E30" s="289">
        <v>74.539999999999992</v>
      </c>
      <c r="F30" s="289">
        <v>107.53999999999999</v>
      </c>
      <c r="G30" s="289">
        <v>147.26999999999998</v>
      </c>
      <c r="H30" s="289">
        <v>159.69999999999999</v>
      </c>
    </row>
    <row r="31" spans="2:8">
      <c r="B31" s="111" t="s">
        <v>306</v>
      </c>
      <c r="C31" s="289">
        <v>183.16790230240986</v>
      </c>
      <c r="D31" s="289">
        <v>-253.83841861702967</v>
      </c>
      <c r="E31" s="289">
        <v>-549.14835461958046</v>
      </c>
      <c r="F31" s="289">
        <v>-1795.3707962285907</v>
      </c>
      <c r="G31" s="289">
        <v>-1508.6289368431799</v>
      </c>
      <c r="H31" s="289">
        <v>-1035.5356511960999</v>
      </c>
    </row>
    <row r="32" spans="2:8">
      <c r="B32" s="112" t="s">
        <v>56</v>
      </c>
      <c r="C32" s="290">
        <v>-568.66403341150146</v>
      </c>
      <c r="D32" s="290">
        <v>-676.65448894720214</v>
      </c>
      <c r="E32" s="290">
        <v>-482.54506237842122</v>
      </c>
      <c r="F32" s="290">
        <v>-324.8237261423277</v>
      </c>
      <c r="G32" s="290">
        <v>-266.17740826559441</v>
      </c>
      <c r="H32" s="290">
        <v>-301.77284751701865</v>
      </c>
    </row>
    <row r="33" spans="2:8">
      <c r="B33" s="111" t="s">
        <v>57</v>
      </c>
      <c r="C33" s="289">
        <v>1929.9600165448805</v>
      </c>
      <c r="D33" s="289">
        <v>1623.8425819802696</v>
      </c>
      <c r="E33" s="289">
        <v>1417.1035668242303</v>
      </c>
      <c r="F33" s="289">
        <v>1612.08510638297</v>
      </c>
      <c r="G33" s="289" t="s">
        <v>271</v>
      </c>
      <c r="H33" s="289" t="s">
        <v>271</v>
      </c>
    </row>
    <row r="34" spans="2:8">
      <c r="B34" s="111" t="s">
        <v>58</v>
      </c>
      <c r="C34" s="289">
        <v>-426.5640368409039</v>
      </c>
      <c r="D34" s="289">
        <v>-676.24645786949986</v>
      </c>
      <c r="E34" s="289">
        <v>-473.95912408294612</v>
      </c>
      <c r="F34" s="289">
        <v>-378.87237894968314</v>
      </c>
      <c r="G34" s="289" t="s">
        <v>271</v>
      </c>
      <c r="H34" s="289" t="s">
        <v>271</v>
      </c>
    </row>
    <row r="35" spans="2:8">
      <c r="B35" s="111" t="s">
        <v>59</v>
      </c>
      <c r="C35" s="289" t="s">
        <v>271</v>
      </c>
      <c r="D35" s="289">
        <v>10557.926645972002</v>
      </c>
      <c r="E35" s="289">
        <v>9293.4080234885987</v>
      </c>
      <c r="F35" s="289">
        <v>11049.457007997502</v>
      </c>
      <c r="G35" s="289">
        <v>3283.5877315799007</v>
      </c>
      <c r="H35" s="289">
        <v>6062.4795322278005</v>
      </c>
    </row>
    <row r="36" spans="2:8">
      <c r="B36" s="111" t="s">
        <v>60</v>
      </c>
      <c r="C36" s="289">
        <v>-2141.58359035586</v>
      </c>
      <c r="D36" s="289">
        <v>85.017904696050209</v>
      </c>
      <c r="E36" s="289">
        <v>202.60977058996968</v>
      </c>
      <c r="F36" s="289">
        <v>-357.48425992818011</v>
      </c>
      <c r="G36" s="289">
        <v>311.26994148647918</v>
      </c>
      <c r="H36" s="289">
        <v>1740.0916354954306</v>
      </c>
    </row>
    <row r="37" spans="2:8">
      <c r="B37" s="111" t="s">
        <v>61</v>
      </c>
      <c r="C37" s="289">
        <v>-183.28224648783998</v>
      </c>
      <c r="D37" s="289">
        <v>-118.60635836318011</v>
      </c>
      <c r="E37" s="289">
        <v>283.74148084875992</v>
      </c>
      <c r="F37" s="289">
        <v>348.87515990383008</v>
      </c>
      <c r="G37" s="289">
        <v>63.905101190079904</v>
      </c>
      <c r="H37" s="289">
        <v>44.696730930990043</v>
      </c>
    </row>
    <row r="38" spans="2:8">
      <c r="B38" s="111" t="s">
        <v>62</v>
      </c>
      <c r="C38" s="289">
        <v>12684.273774056801</v>
      </c>
      <c r="D38" s="289">
        <v>17827.707086011502</v>
      </c>
      <c r="E38" s="289">
        <v>20960.524680439397</v>
      </c>
      <c r="F38" s="289">
        <v>19758.916591601002</v>
      </c>
      <c r="G38" s="289">
        <v>22794.6760982497</v>
      </c>
      <c r="H38" s="289">
        <v>19780.138151953302</v>
      </c>
    </row>
    <row r="39" spans="2:8">
      <c r="B39" s="111" t="s">
        <v>63</v>
      </c>
      <c r="C39" s="289">
        <v>74.567514562850192</v>
      </c>
      <c r="D39" s="289">
        <v>486.13982646655995</v>
      </c>
      <c r="E39" s="289">
        <v>304.22084535818976</v>
      </c>
      <c r="F39" s="289">
        <v>622.82788368596994</v>
      </c>
      <c r="G39" s="289">
        <v>861.81235697940019</v>
      </c>
      <c r="H39" s="289">
        <v>1227.0782864982898</v>
      </c>
    </row>
    <row r="40" spans="2:8">
      <c r="B40" s="111" t="s">
        <v>307</v>
      </c>
      <c r="C40" s="289">
        <v>-258.52765386427996</v>
      </c>
      <c r="D40" s="289">
        <v>134.42593143629108</v>
      </c>
      <c r="E40" s="289">
        <v>397.79332560100295</v>
      </c>
      <c r="F40" s="289" t="s">
        <v>271</v>
      </c>
      <c r="G40" s="289" t="s">
        <v>271</v>
      </c>
      <c r="H40" s="289" t="s">
        <v>271</v>
      </c>
    </row>
    <row r="41" spans="2:8">
      <c r="B41" s="111" t="s">
        <v>65</v>
      </c>
      <c r="C41" s="289">
        <v>7905.431745184349</v>
      </c>
      <c r="D41" s="289">
        <v>11621.4968134552</v>
      </c>
      <c r="E41" s="289">
        <v>10783.071174283799</v>
      </c>
      <c r="F41" s="289">
        <v>13058.597941911001</v>
      </c>
      <c r="G41" s="289">
        <v>11401.883895210201</v>
      </c>
      <c r="H41" s="289">
        <v>12218.839576996501</v>
      </c>
    </row>
    <row r="42" spans="2:8">
      <c r="B42" s="111" t="s">
        <v>84</v>
      </c>
      <c r="C42" s="289">
        <v>-351.78381812480075</v>
      </c>
      <c r="D42" s="289">
        <v>-1232.1981902018997</v>
      </c>
      <c r="E42" s="289">
        <v>-491.70170580600097</v>
      </c>
      <c r="F42" s="289">
        <v>-154.91471615070259</v>
      </c>
      <c r="G42" s="289">
        <v>-3254.1064149186022</v>
      </c>
      <c r="H42" s="289">
        <v>-3662.3985705425002</v>
      </c>
    </row>
    <row r="43" spans="2:8">
      <c r="B43" s="112" t="s">
        <v>308</v>
      </c>
      <c r="C43" s="289"/>
      <c r="D43" s="289"/>
      <c r="E43" s="289"/>
      <c r="F43" s="289"/>
      <c r="G43" s="289"/>
      <c r="H43" s="289"/>
    </row>
    <row r="44" spans="2:8">
      <c r="B44" s="111" t="s">
        <v>31</v>
      </c>
      <c r="C44" s="289" t="s">
        <v>271</v>
      </c>
      <c r="D44" s="289" t="s">
        <v>271</v>
      </c>
      <c r="E44" s="289" t="s">
        <v>271</v>
      </c>
      <c r="F44" s="289" t="s">
        <v>271</v>
      </c>
      <c r="G44" s="289" t="s">
        <v>271</v>
      </c>
      <c r="H44" s="289" t="s">
        <v>271</v>
      </c>
    </row>
    <row r="45" spans="2:8">
      <c r="B45" s="111" t="s">
        <v>313</v>
      </c>
      <c r="C45" s="289">
        <v>-3657.6338410972785</v>
      </c>
      <c r="D45" s="289" t="s">
        <v>271</v>
      </c>
      <c r="E45" s="289">
        <v>-4175.2306341595222</v>
      </c>
      <c r="F45" s="289">
        <v>-4068.6335236815603</v>
      </c>
      <c r="G45" s="289">
        <v>-4259.7668598524697</v>
      </c>
      <c r="H45" s="289" t="s">
        <v>271</v>
      </c>
    </row>
    <row r="46" spans="2:8">
      <c r="B46" s="111" t="s">
        <v>310</v>
      </c>
      <c r="C46" s="289">
        <v>-81.150622477565207</v>
      </c>
      <c r="D46" s="289">
        <v>-88.240000000000009</v>
      </c>
      <c r="E46" s="289">
        <v>-28.83</v>
      </c>
      <c r="F46" s="289">
        <v>33.510000000000019</v>
      </c>
      <c r="G46" s="289" t="s">
        <v>271</v>
      </c>
      <c r="H46" s="289" t="s">
        <v>271</v>
      </c>
    </row>
    <row r="47" spans="2:8">
      <c r="B47" s="111" t="s">
        <v>64</v>
      </c>
      <c r="C47" s="289">
        <v>-782.29611204274897</v>
      </c>
      <c r="D47" s="289">
        <v>-1322.7685673291051</v>
      </c>
      <c r="E47" s="289">
        <v>-1364.2511212138288</v>
      </c>
      <c r="F47" s="289">
        <v>-1695.0118267432379</v>
      </c>
      <c r="G47" s="289">
        <v>-1176.6175955035301</v>
      </c>
      <c r="H47" s="289">
        <v>-550.69720017152008</v>
      </c>
    </row>
    <row r="48" spans="2:8">
      <c r="B48" s="111" t="s">
        <v>311</v>
      </c>
      <c r="C48" s="291" t="s">
        <v>271</v>
      </c>
      <c r="D48" s="291" t="s">
        <v>271</v>
      </c>
      <c r="E48" s="291" t="s">
        <v>271</v>
      </c>
      <c r="F48" s="291" t="s">
        <v>271</v>
      </c>
      <c r="G48" s="291" t="s">
        <v>271</v>
      </c>
      <c r="H48" s="291" t="s">
        <v>271</v>
      </c>
    </row>
    <row r="49" spans="2:8">
      <c r="B49" s="111" t="s">
        <v>66</v>
      </c>
      <c r="C49" s="291" t="s">
        <v>271</v>
      </c>
      <c r="D49" s="291" t="s">
        <v>271</v>
      </c>
      <c r="E49" s="291" t="s">
        <v>271</v>
      </c>
      <c r="F49" s="291" t="s">
        <v>271</v>
      </c>
      <c r="G49" s="291" t="s">
        <v>271</v>
      </c>
      <c r="H49" s="291" t="s">
        <v>271</v>
      </c>
    </row>
    <row r="50" spans="2:8">
      <c r="B50" s="114" t="s">
        <v>279</v>
      </c>
    </row>
    <row r="51" spans="2:8">
      <c r="B51" s="100" t="s">
        <v>300</v>
      </c>
    </row>
    <row r="52" spans="2:8">
      <c r="B52" s="296" t="s">
        <v>395</v>
      </c>
    </row>
  </sheetData>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I52"/>
  <sheetViews>
    <sheetView topLeftCell="A43" zoomScale="90" zoomScaleNormal="90" workbookViewId="0">
      <selection activeCell="B53" sqref="B53"/>
    </sheetView>
  </sheetViews>
  <sheetFormatPr baseColWidth="10" defaultColWidth="11.42578125" defaultRowHeight="18"/>
  <cols>
    <col min="1" max="1" width="11.42578125" style="101"/>
    <col min="2" max="2" width="34.7109375" style="101" customWidth="1"/>
    <col min="3" max="8" width="16.85546875" style="101" customWidth="1"/>
    <col min="9" max="16384" width="11.42578125" style="101"/>
  </cols>
  <sheetData>
    <row r="7" spans="2:8">
      <c r="B7" s="66" t="s">
        <v>316</v>
      </c>
      <c r="C7" s="121"/>
      <c r="D7" s="121"/>
      <c r="E7" s="121"/>
      <c r="F7" s="121"/>
      <c r="G7" s="121"/>
      <c r="H7" s="121"/>
    </row>
    <row r="8" spans="2:8">
      <c r="B8" s="109" t="s">
        <v>29</v>
      </c>
      <c r="C8" s="109">
        <v>2010</v>
      </c>
      <c r="D8" s="109">
        <v>2011</v>
      </c>
      <c r="E8" s="109">
        <v>2012</v>
      </c>
      <c r="F8" s="109">
        <v>2013</v>
      </c>
      <c r="G8" s="109">
        <v>2014</v>
      </c>
      <c r="H8" s="109">
        <v>2015</v>
      </c>
    </row>
    <row r="9" spans="2:8">
      <c r="B9" s="110" t="s">
        <v>30</v>
      </c>
      <c r="C9" s="267">
        <v>1.2883928048280322</v>
      </c>
      <c r="D9" s="267">
        <v>1.292629404930941</v>
      </c>
      <c r="E9" s="267">
        <v>1.2767001474382602</v>
      </c>
      <c r="F9" s="267">
        <v>1.2376259044688571</v>
      </c>
      <c r="G9" s="267">
        <v>1.3293936996882412</v>
      </c>
      <c r="H9" s="267">
        <v>1.3368833849329189</v>
      </c>
    </row>
    <row r="10" spans="2:8">
      <c r="B10" s="111" t="s">
        <v>32</v>
      </c>
      <c r="C10" s="248">
        <v>0.62704197034430775</v>
      </c>
      <c r="D10" s="248">
        <v>0.57298372936907449</v>
      </c>
      <c r="E10" s="248">
        <v>0.54589392264286918</v>
      </c>
      <c r="F10" s="248">
        <v>0.50892675999188519</v>
      </c>
      <c r="G10" s="248">
        <v>0.54093223658441003</v>
      </c>
      <c r="H10" s="248">
        <v>0.567713350028896</v>
      </c>
    </row>
    <row r="11" spans="2:8">
      <c r="B11" s="111" t="s">
        <v>33</v>
      </c>
      <c r="C11" s="248">
        <v>1.7704778156996595</v>
      </c>
      <c r="D11" s="248">
        <v>1.7684602841835566</v>
      </c>
      <c r="E11" s="248">
        <v>1.6202024059576154</v>
      </c>
      <c r="F11" s="248">
        <v>1.5181451612903176</v>
      </c>
      <c r="G11" s="248">
        <v>1.5602881302850007</v>
      </c>
      <c r="H11" s="248">
        <v>1.5862873134328315</v>
      </c>
    </row>
    <row r="12" spans="2:8">
      <c r="B12" s="111" t="s">
        <v>34</v>
      </c>
      <c r="C12" s="248">
        <v>1.1808157300385298</v>
      </c>
      <c r="D12" s="248">
        <v>1.1538556599110181</v>
      </c>
      <c r="E12" s="248">
        <v>1.1659037737768274</v>
      </c>
      <c r="F12" s="248">
        <v>1.191442067240901</v>
      </c>
      <c r="G12" s="248">
        <v>1.0519423832387598</v>
      </c>
      <c r="H12" s="248">
        <v>1.0183154826034631</v>
      </c>
    </row>
    <row r="13" spans="2:8">
      <c r="B13" s="111" t="s">
        <v>36</v>
      </c>
      <c r="C13" s="248">
        <v>5.3018867924528381</v>
      </c>
      <c r="D13" s="248">
        <v>3.4722222222222223</v>
      </c>
      <c r="E13" s="248">
        <v>2.954035874439465</v>
      </c>
      <c r="F13" s="248">
        <v>2.1352848101265853</v>
      </c>
      <c r="G13" s="248" t="s">
        <v>271</v>
      </c>
      <c r="H13" s="248" t="s">
        <v>271</v>
      </c>
    </row>
    <row r="14" spans="2:8">
      <c r="B14" s="111" t="s">
        <v>303</v>
      </c>
      <c r="C14" s="248">
        <v>0.32683231877119068</v>
      </c>
      <c r="D14" s="248">
        <v>0.40725985031059059</v>
      </c>
      <c r="E14" s="248">
        <v>0.48052841114730144</v>
      </c>
      <c r="F14" s="248">
        <v>0.56865115119053045</v>
      </c>
      <c r="G14" s="248">
        <v>0.62834942245624481</v>
      </c>
      <c r="H14" s="248">
        <v>0.63427996890809202</v>
      </c>
    </row>
    <row r="15" spans="2:8">
      <c r="B15" s="111" t="s">
        <v>41</v>
      </c>
      <c r="C15" s="248">
        <v>1.2328751855609612</v>
      </c>
      <c r="D15" s="248">
        <v>1.0488198141992005</v>
      </c>
      <c r="E15" s="248">
        <v>1.242433947600206</v>
      </c>
      <c r="F15" s="248">
        <v>1.3240339144304223</v>
      </c>
      <c r="G15" s="248">
        <v>1.3104807357160095</v>
      </c>
      <c r="H15" s="248">
        <v>1.2714018783498069</v>
      </c>
    </row>
    <row r="16" spans="2:8">
      <c r="B16" s="111" t="s">
        <v>43</v>
      </c>
      <c r="C16" s="248">
        <v>0.42015926236378853</v>
      </c>
      <c r="D16" s="248">
        <v>0.43616592831252432</v>
      </c>
      <c r="E16" s="248">
        <v>0.47513492675404828</v>
      </c>
      <c r="F16" s="248" t="s">
        <v>271</v>
      </c>
      <c r="G16" s="248" t="s">
        <v>271</v>
      </c>
      <c r="H16" s="248" t="s">
        <v>271</v>
      </c>
    </row>
    <row r="17" spans="2:9">
      <c r="B17" s="111" t="s">
        <v>44</v>
      </c>
      <c r="C17" s="248">
        <v>1.3993981992221363</v>
      </c>
      <c r="D17" s="248">
        <v>1.4764894636938961</v>
      </c>
      <c r="E17" s="248">
        <v>1.5224334352925031</v>
      </c>
      <c r="F17" s="248">
        <v>1.6946797369731375</v>
      </c>
      <c r="G17" s="248">
        <v>1.7882866897236513</v>
      </c>
      <c r="H17" s="248">
        <v>1.6934989954215141</v>
      </c>
    </row>
    <row r="18" spans="2:9">
      <c r="B18" s="111" t="s">
        <v>45</v>
      </c>
      <c r="C18" s="248">
        <v>1.4454345545223277</v>
      </c>
      <c r="D18" s="248">
        <v>1.4657443844254883</v>
      </c>
      <c r="E18" s="248">
        <v>1.4572996863416026</v>
      </c>
      <c r="F18" s="248">
        <v>1.4276501364877161</v>
      </c>
      <c r="G18" s="248">
        <v>1.4849268729479654</v>
      </c>
      <c r="H18" s="248">
        <v>1.4718475436208389</v>
      </c>
    </row>
    <row r="19" spans="2:9">
      <c r="B19" s="111" t="s">
        <v>46</v>
      </c>
      <c r="C19" s="248">
        <v>1.5398995526053922</v>
      </c>
      <c r="D19" s="248">
        <v>1.0565585322276714</v>
      </c>
      <c r="E19" s="248">
        <v>1.252727766146579</v>
      </c>
      <c r="F19" s="248">
        <v>1.5545250659079697</v>
      </c>
      <c r="G19" s="248">
        <v>1.3464282260110461</v>
      </c>
      <c r="H19" s="248">
        <v>1.6005127002789332</v>
      </c>
    </row>
    <row r="20" spans="2:9">
      <c r="B20" s="111" t="s">
        <v>47</v>
      </c>
      <c r="C20" s="248">
        <v>1.2192294578929426</v>
      </c>
      <c r="D20" s="248">
        <v>1.3252559726962485</v>
      </c>
      <c r="E20" s="248">
        <v>1.140865524252108</v>
      </c>
      <c r="F20" s="248">
        <v>1.4586471198811846</v>
      </c>
      <c r="G20" s="248">
        <v>1.7787887146442907</v>
      </c>
      <c r="H20" s="248">
        <v>2.1466512444537722</v>
      </c>
    </row>
    <row r="21" spans="2:9">
      <c r="B21" s="111" t="s">
        <v>48</v>
      </c>
      <c r="C21" s="248" t="s">
        <v>271</v>
      </c>
      <c r="D21" s="248" t="s">
        <v>271</v>
      </c>
      <c r="E21" s="248" t="s">
        <v>271</v>
      </c>
      <c r="F21" s="248" t="s">
        <v>271</v>
      </c>
      <c r="G21" s="248" t="s">
        <v>271</v>
      </c>
      <c r="H21" s="248" t="s">
        <v>271</v>
      </c>
    </row>
    <row r="22" spans="2:9">
      <c r="B22" s="111" t="s">
        <v>49</v>
      </c>
      <c r="C22" s="248">
        <v>0.51679586563307323</v>
      </c>
      <c r="D22" s="248">
        <v>0.62907084218525111</v>
      </c>
      <c r="E22" s="248">
        <v>0.82841357537490146</v>
      </c>
      <c r="F22" s="248">
        <v>0.81389508928571452</v>
      </c>
      <c r="G22" s="248">
        <v>0.88860554074417497</v>
      </c>
      <c r="H22" s="248">
        <v>0.85475968268782088</v>
      </c>
    </row>
    <row r="23" spans="2:9">
      <c r="B23" s="111" t="s">
        <v>50</v>
      </c>
      <c r="C23" s="248">
        <v>1.0979427580974652</v>
      </c>
      <c r="D23" s="248">
        <v>1.0483000295405904</v>
      </c>
      <c r="E23" s="248">
        <v>1.0833223687135043</v>
      </c>
      <c r="F23" s="248">
        <v>0.91740543138071107</v>
      </c>
      <c r="G23" s="248">
        <v>1.0213689670753356</v>
      </c>
      <c r="H23" s="248">
        <v>1.0946919085868603</v>
      </c>
    </row>
    <row r="24" spans="2:9">
      <c r="B24" s="111" t="s">
        <v>52</v>
      </c>
      <c r="C24" s="248">
        <v>0.91704548830852461</v>
      </c>
      <c r="D24" s="248">
        <v>1.0160625444207538</v>
      </c>
      <c r="E24" s="248">
        <v>1.0134516091951995</v>
      </c>
      <c r="F24" s="248">
        <v>1.1087490157936182</v>
      </c>
      <c r="G24" s="248">
        <v>0.98553636694323699</v>
      </c>
      <c r="H24" s="248">
        <v>0.74763977613206012</v>
      </c>
    </row>
    <row r="25" spans="2:9">
      <c r="B25" s="111" t="s">
        <v>304</v>
      </c>
      <c r="C25" s="248">
        <v>1.5810177359076711</v>
      </c>
      <c r="D25" s="248">
        <v>1.4043827974398935</v>
      </c>
      <c r="E25" s="248">
        <v>1.0634754523691692</v>
      </c>
      <c r="F25" s="248">
        <v>1.608773001139876</v>
      </c>
      <c r="G25" s="248">
        <v>1.5046287555081745</v>
      </c>
      <c r="H25" s="248">
        <v>2.2274001989802299</v>
      </c>
    </row>
    <row r="26" spans="2:9">
      <c r="B26" s="111" t="s">
        <v>53</v>
      </c>
      <c r="C26" s="248">
        <v>4.0567110987951711</v>
      </c>
      <c r="D26" s="248">
        <v>4.6243647450334189</v>
      </c>
      <c r="E26" s="248">
        <v>3.5899780910969072</v>
      </c>
      <c r="F26" s="248">
        <v>4.5057482662989496</v>
      </c>
      <c r="G26" s="248">
        <v>3.8974193490170714</v>
      </c>
      <c r="H26" s="248">
        <v>4.3765456936491862</v>
      </c>
    </row>
    <row r="27" spans="2:9">
      <c r="B27" s="111" t="s">
        <v>54</v>
      </c>
      <c r="C27" s="248">
        <v>0.74119053777771293</v>
      </c>
      <c r="D27" s="248">
        <v>0.8010890267079851</v>
      </c>
      <c r="E27" s="248">
        <v>1.0808218448307971</v>
      </c>
      <c r="F27" s="248">
        <v>1.0076484739662772</v>
      </c>
      <c r="G27" s="248">
        <v>1.0636268778657683</v>
      </c>
      <c r="H27" s="248">
        <v>1.1018834086512166</v>
      </c>
    </row>
    <row r="28" spans="2:9">
      <c r="B28" s="111" t="s">
        <v>55</v>
      </c>
      <c r="C28" s="248">
        <v>4.5968230611051437</v>
      </c>
      <c r="D28" s="248">
        <v>5.7508149291156379</v>
      </c>
      <c r="E28" s="248">
        <v>6.0651395225984528</v>
      </c>
      <c r="F28" s="248">
        <v>5.8765588516812581</v>
      </c>
      <c r="G28" s="248">
        <v>7.1345106179769813</v>
      </c>
      <c r="H28" s="248">
        <v>6.5541573855179944</v>
      </c>
    </row>
    <row r="29" spans="2:9">
      <c r="B29" s="111" t="s">
        <v>305</v>
      </c>
      <c r="C29" s="248">
        <v>1.3921118839721771</v>
      </c>
      <c r="D29" s="248">
        <v>1.3999890278692122</v>
      </c>
      <c r="E29" s="248">
        <v>1.4496320424659186</v>
      </c>
      <c r="F29" s="248">
        <v>1.5664770332911926</v>
      </c>
      <c r="G29" s="248">
        <v>1.8672123424802731</v>
      </c>
      <c r="H29" s="248">
        <v>2.0212303363601483</v>
      </c>
    </row>
    <row r="30" spans="2:9">
      <c r="B30" s="111" t="s">
        <v>306</v>
      </c>
      <c r="C30" s="248">
        <v>1.0840065601652202</v>
      </c>
      <c r="D30" s="248">
        <v>0.92051538762895579</v>
      </c>
      <c r="E30" s="248">
        <v>0.89012040758238031</v>
      </c>
      <c r="F30" s="248">
        <v>0.73357764905229028</v>
      </c>
      <c r="G30" s="248">
        <v>0.79079351645723317</v>
      </c>
      <c r="H30" s="248">
        <v>0.82753652634884267</v>
      </c>
    </row>
    <row r="31" spans="2:9">
      <c r="B31" s="112" t="s">
        <v>56</v>
      </c>
      <c r="C31" s="268">
        <v>0.13368861761285819</v>
      </c>
      <c r="D31" s="268">
        <v>0.12464873056522062</v>
      </c>
      <c r="E31" s="268">
        <v>0.14180875214184929</v>
      </c>
      <c r="F31" s="268">
        <v>0.37996560954954262</v>
      </c>
      <c r="G31" s="268">
        <v>0.25901982377993049</v>
      </c>
      <c r="H31" s="268">
        <v>0.22278649878839379</v>
      </c>
      <c r="I31" s="91"/>
    </row>
    <row r="32" spans="2:9">
      <c r="B32" s="111" t="s">
        <v>57</v>
      </c>
      <c r="C32" s="248">
        <v>1.8505906373049461</v>
      </c>
      <c r="D32" s="248">
        <v>1.6415932322876265</v>
      </c>
      <c r="E32" s="248">
        <v>1.4764216366158083</v>
      </c>
      <c r="F32" s="248">
        <v>1.555321020228668</v>
      </c>
      <c r="G32" s="248" t="s">
        <v>271</v>
      </c>
      <c r="H32" s="248" t="s">
        <v>271</v>
      </c>
    </row>
    <row r="33" spans="2:8">
      <c r="B33" s="111" t="s">
        <v>58</v>
      </c>
      <c r="C33" s="248">
        <v>0.67490389895661562</v>
      </c>
      <c r="D33" s="248">
        <v>0.63651804670912659</v>
      </c>
      <c r="E33" s="248">
        <v>0.6386658431130342</v>
      </c>
      <c r="F33" s="248">
        <v>0.68677966101694832</v>
      </c>
      <c r="G33" s="248" t="s">
        <v>271</v>
      </c>
      <c r="H33" s="248" t="s">
        <v>271</v>
      </c>
    </row>
    <row r="34" spans="2:8">
      <c r="B34" s="111" t="s">
        <v>59</v>
      </c>
      <c r="C34" s="248" t="s">
        <v>271</v>
      </c>
      <c r="D34" s="248">
        <v>1.3587746232698779</v>
      </c>
      <c r="E34" s="248">
        <v>1.300973701731027</v>
      </c>
      <c r="F34" s="248">
        <v>1.3310657596371875</v>
      </c>
      <c r="G34" s="248">
        <v>1.0672333290103746</v>
      </c>
      <c r="H34" s="248">
        <v>1.1207283025760419</v>
      </c>
    </row>
    <row r="35" spans="2:8">
      <c r="B35" s="111" t="s">
        <v>60</v>
      </c>
      <c r="C35" s="248">
        <v>0.60770909885291469</v>
      </c>
      <c r="D35" s="248">
        <v>1.0233618370219248</v>
      </c>
      <c r="E35" s="248">
        <v>1.0517118944400874</v>
      </c>
      <c r="F35" s="248">
        <v>0.93234670132283481</v>
      </c>
      <c r="G35" s="248">
        <v>1.0545176764618858</v>
      </c>
      <c r="H35" s="248">
        <v>1.5589801119136724</v>
      </c>
    </row>
    <row r="36" spans="2:8">
      <c r="B36" s="111" t="s">
        <v>61</v>
      </c>
      <c r="C36" s="248">
        <v>0.87442123423203</v>
      </c>
      <c r="D36" s="248">
        <v>0.92849178406704236</v>
      </c>
      <c r="E36" s="248">
        <v>1.2194553801291579</v>
      </c>
      <c r="F36" s="248">
        <v>1.239567995837938</v>
      </c>
      <c r="G36" s="248">
        <v>1.0330036492946171</v>
      </c>
      <c r="H36" s="248">
        <v>1.0258883110781039</v>
      </c>
    </row>
    <row r="37" spans="2:8">
      <c r="B37" s="111" t="s">
        <v>62</v>
      </c>
      <c r="C37" s="248">
        <v>1.6880395608079843</v>
      </c>
      <c r="D37" s="248">
        <v>2.0000898795613833</v>
      </c>
      <c r="E37" s="248">
        <v>2.1269744380687801</v>
      </c>
      <c r="F37" s="248">
        <v>1.9068666140489345</v>
      </c>
      <c r="G37" s="248">
        <v>1.9912701252236109</v>
      </c>
      <c r="H37" s="248">
        <v>1.9294996051403599</v>
      </c>
    </row>
    <row r="38" spans="2:8">
      <c r="B38" s="111" t="s">
        <v>63</v>
      </c>
      <c r="C38" s="248">
        <v>1.034692044950918</v>
      </c>
      <c r="D38" s="248">
        <v>1.1757777723006304</v>
      </c>
      <c r="E38" s="248">
        <v>1.0978699558275131</v>
      </c>
      <c r="F38" s="248">
        <v>1.1996749564122922</v>
      </c>
      <c r="G38" s="248">
        <v>1.2751309635333457</v>
      </c>
      <c r="H38" s="248">
        <v>1.5036779247755112</v>
      </c>
    </row>
    <row r="39" spans="2:8">
      <c r="B39" s="111" t="s">
        <v>307</v>
      </c>
      <c r="C39" s="248">
        <v>0.66116993577503924</v>
      </c>
      <c r="D39" s="248">
        <v>1.2115048118985123</v>
      </c>
      <c r="E39" s="248">
        <v>1.7228578099462983</v>
      </c>
      <c r="F39" s="248" t="s">
        <v>271</v>
      </c>
      <c r="G39" s="248" t="s">
        <v>271</v>
      </c>
      <c r="H39" s="248" t="s">
        <v>271</v>
      </c>
    </row>
    <row r="40" spans="2:8">
      <c r="B40" s="111" t="s">
        <v>65</v>
      </c>
      <c r="C40" s="248">
        <v>1.8028795590606865</v>
      </c>
      <c r="D40" s="248">
        <v>2.0056614064184517</v>
      </c>
      <c r="E40" s="248">
        <v>1.8401924693224825</v>
      </c>
      <c r="F40" s="248">
        <v>1.972731203481676</v>
      </c>
      <c r="G40" s="248">
        <v>1.6855183914532919</v>
      </c>
      <c r="H40" s="248">
        <v>1.7757212464106622</v>
      </c>
    </row>
    <row r="41" spans="2:8">
      <c r="B41" s="111" t="s">
        <v>84</v>
      </c>
      <c r="C41" s="248">
        <v>0.98338458525017736</v>
      </c>
      <c r="D41" s="248">
        <v>0.95338936807252805</v>
      </c>
      <c r="E41" s="248">
        <v>0.98292877965716685</v>
      </c>
      <c r="F41" s="248">
        <v>0.99485587265093522</v>
      </c>
      <c r="G41" s="248">
        <v>0.9096568262884871</v>
      </c>
      <c r="H41" s="248">
        <v>0.89227861183571633</v>
      </c>
    </row>
    <row r="42" spans="2:8">
      <c r="B42" s="112" t="s">
        <v>308</v>
      </c>
      <c r="C42" s="248"/>
      <c r="D42" s="248"/>
      <c r="E42" s="248"/>
      <c r="F42" s="248"/>
      <c r="G42" s="248"/>
      <c r="H42" s="248"/>
    </row>
    <row r="43" spans="2:8">
      <c r="B43" s="111" t="s">
        <v>31</v>
      </c>
      <c r="C43" s="248" t="s">
        <v>271</v>
      </c>
      <c r="D43" s="248" t="s">
        <v>271</v>
      </c>
      <c r="E43" s="248" t="s">
        <v>271</v>
      </c>
      <c r="F43" s="248" t="s">
        <v>271</v>
      </c>
      <c r="G43" s="248" t="s">
        <v>271</v>
      </c>
      <c r="H43" s="248" t="s">
        <v>271</v>
      </c>
    </row>
    <row r="44" spans="2:8">
      <c r="B44" s="111" t="s">
        <v>313</v>
      </c>
      <c r="C44" s="248">
        <v>0.18351030844704425</v>
      </c>
      <c r="D44" s="248" t="s">
        <v>271</v>
      </c>
      <c r="E44" s="248">
        <v>0.17795852816980706</v>
      </c>
      <c r="F44" s="248">
        <v>0.19946150148001829</v>
      </c>
      <c r="G44" s="248">
        <v>0.20731838800853378</v>
      </c>
      <c r="H44" s="248" t="s">
        <v>271</v>
      </c>
    </row>
    <row r="45" spans="2:8">
      <c r="B45" s="111" t="s">
        <v>310</v>
      </c>
      <c r="C45" s="248">
        <v>0.19660803408013861</v>
      </c>
      <c r="D45" s="248">
        <v>0.26097152428810722</v>
      </c>
      <c r="E45" s="248">
        <v>0.76193228736581342</v>
      </c>
      <c r="F45" s="248">
        <v>1.2124516578964053</v>
      </c>
      <c r="G45" s="248" t="s">
        <v>271</v>
      </c>
      <c r="H45" s="248" t="s">
        <v>271</v>
      </c>
    </row>
    <row r="46" spans="2:8">
      <c r="B46" s="111" t="s">
        <v>64</v>
      </c>
      <c r="C46" s="248">
        <v>0.44523230524742274</v>
      </c>
      <c r="D46" s="248">
        <v>0.3094073544022804</v>
      </c>
      <c r="E46" s="248">
        <v>0.33551402279348091</v>
      </c>
      <c r="F46" s="248">
        <v>0.31341057182346799</v>
      </c>
      <c r="G46" s="248">
        <v>0.52088814593345512</v>
      </c>
      <c r="H46" s="248">
        <v>0.75029931802075078</v>
      </c>
    </row>
    <row r="47" spans="2:8">
      <c r="B47" s="111" t="s">
        <v>311</v>
      </c>
      <c r="C47" s="269" t="s">
        <v>271</v>
      </c>
      <c r="D47" s="269" t="s">
        <v>271</v>
      </c>
      <c r="E47" s="269" t="s">
        <v>271</v>
      </c>
      <c r="F47" s="269" t="s">
        <v>271</v>
      </c>
      <c r="G47" s="269" t="s">
        <v>271</v>
      </c>
      <c r="H47" s="269" t="s">
        <v>271</v>
      </c>
    </row>
    <row r="48" spans="2:8">
      <c r="B48" s="111" t="s">
        <v>66</v>
      </c>
      <c r="C48" s="269" t="s">
        <v>271</v>
      </c>
      <c r="D48" s="269" t="s">
        <v>271</v>
      </c>
      <c r="E48" s="269" t="s">
        <v>271</v>
      </c>
      <c r="F48" s="269" t="s">
        <v>271</v>
      </c>
      <c r="G48" s="269" t="s">
        <v>271</v>
      </c>
      <c r="H48" s="269" t="s">
        <v>271</v>
      </c>
    </row>
    <row r="49" spans="2:8">
      <c r="B49" s="122"/>
      <c r="C49" s="270"/>
      <c r="D49" s="270"/>
      <c r="E49" s="270"/>
      <c r="F49" s="270"/>
      <c r="G49" s="270"/>
      <c r="H49" s="270"/>
    </row>
    <row r="50" spans="2:8">
      <c r="B50" s="114" t="s">
        <v>279</v>
      </c>
    </row>
    <row r="51" spans="2:8">
      <c r="B51" s="100" t="s">
        <v>300</v>
      </c>
    </row>
    <row r="52" spans="2:8">
      <c r="B52" s="296" t="s">
        <v>395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P34"/>
  <sheetViews>
    <sheetView showGridLines="0" zoomScale="64" zoomScaleNormal="64" workbookViewId="0">
      <selection activeCell="B35" sqref="B35"/>
    </sheetView>
  </sheetViews>
  <sheetFormatPr baseColWidth="10" defaultRowHeight="18"/>
  <cols>
    <col min="1" max="1" width="11.42578125" style="1"/>
    <col min="2" max="2" width="32.5703125" style="1" customWidth="1"/>
    <col min="3" max="4" width="14.140625" style="1" bestFit="1" customWidth="1"/>
    <col min="5" max="6" width="13.7109375" style="1" bestFit="1" customWidth="1"/>
    <col min="7" max="9" width="14.140625" style="1" bestFit="1" customWidth="1"/>
    <col min="10" max="11" width="13.7109375" style="1" bestFit="1" customWidth="1"/>
    <col min="12" max="12" width="12.85546875" style="1" bestFit="1" customWidth="1"/>
    <col min="13" max="13" width="13.28515625" style="1" bestFit="1" customWidth="1"/>
    <col min="14" max="14" width="12.85546875" style="1" bestFit="1" customWidth="1"/>
    <col min="15" max="15" width="16.42578125" style="1" customWidth="1"/>
    <col min="16" max="16384" width="11.42578125" style="1"/>
  </cols>
  <sheetData>
    <row r="7" spans="2:15">
      <c r="B7" s="299" t="s">
        <v>97</v>
      </c>
      <c r="C7" s="299"/>
      <c r="D7" s="299"/>
      <c r="E7" s="299"/>
      <c r="F7" s="299"/>
      <c r="G7" s="299"/>
      <c r="H7" s="299"/>
      <c r="I7" s="299"/>
      <c r="J7" s="299"/>
      <c r="K7" s="299"/>
      <c r="L7" s="299"/>
      <c r="M7" s="299"/>
      <c r="N7" s="299"/>
      <c r="O7" s="299"/>
    </row>
    <row r="8" spans="2:15" ht="54">
      <c r="B8" s="12" t="s">
        <v>0</v>
      </c>
      <c r="C8" s="12" t="s">
        <v>103</v>
      </c>
      <c r="D8" s="12" t="s">
        <v>104</v>
      </c>
      <c r="E8" s="12" t="s">
        <v>105</v>
      </c>
      <c r="F8" s="12" t="s">
        <v>106</v>
      </c>
      <c r="G8" s="12" t="s">
        <v>107</v>
      </c>
      <c r="H8" s="12" t="s">
        <v>108</v>
      </c>
      <c r="I8" s="12" t="s">
        <v>109</v>
      </c>
      <c r="J8" s="12" t="s">
        <v>110</v>
      </c>
      <c r="K8" s="12" t="s">
        <v>111</v>
      </c>
      <c r="L8" s="12" t="s">
        <v>112</v>
      </c>
      <c r="M8" s="12" t="s">
        <v>113</v>
      </c>
      <c r="N8" s="12" t="s">
        <v>114</v>
      </c>
      <c r="O8" s="13" t="s">
        <v>125</v>
      </c>
    </row>
    <row r="9" spans="2:15">
      <c r="B9" s="19" t="s">
        <v>1</v>
      </c>
      <c r="C9" s="187">
        <v>8771</v>
      </c>
      <c r="D9" s="187">
        <v>7888</v>
      </c>
      <c r="E9" s="187">
        <v>7753</v>
      </c>
      <c r="F9" s="187">
        <v>7875</v>
      </c>
      <c r="G9" s="187">
        <v>7679</v>
      </c>
      <c r="H9" s="187">
        <v>7238</v>
      </c>
      <c r="I9" s="187">
        <v>6683</v>
      </c>
      <c r="J9" s="187">
        <v>5966</v>
      </c>
      <c r="K9" s="187">
        <v>5225</v>
      </c>
      <c r="L9" s="187">
        <v>3822</v>
      </c>
      <c r="M9" s="187">
        <v>2415</v>
      </c>
      <c r="N9" s="187">
        <v>856</v>
      </c>
      <c r="O9" s="188">
        <v>72171</v>
      </c>
    </row>
    <row r="10" spans="2:15">
      <c r="B10" s="11" t="s">
        <v>2</v>
      </c>
      <c r="C10" s="180">
        <v>7036</v>
      </c>
      <c r="D10" s="180">
        <v>6124</v>
      </c>
      <c r="E10" s="180">
        <v>7180</v>
      </c>
      <c r="F10" s="180">
        <v>7718</v>
      </c>
      <c r="G10" s="180">
        <v>7073</v>
      </c>
      <c r="H10" s="180">
        <v>5446</v>
      </c>
      <c r="I10" s="180">
        <v>6088</v>
      </c>
      <c r="J10" s="180">
        <v>5872</v>
      </c>
      <c r="K10" s="180">
        <v>6671</v>
      </c>
      <c r="L10" s="180">
        <v>5540</v>
      </c>
      <c r="M10" s="180">
        <v>4468</v>
      </c>
      <c r="N10" s="180">
        <v>1299</v>
      </c>
      <c r="O10" s="181">
        <v>70515</v>
      </c>
    </row>
    <row r="11" spans="2:15">
      <c r="B11" s="11" t="s">
        <v>3</v>
      </c>
      <c r="C11" s="180">
        <v>8617</v>
      </c>
      <c r="D11" s="180">
        <v>9322</v>
      </c>
      <c r="E11" s="180">
        <v>7239</v>
      </c>
      <c r="F11" s="180">
        <v>8754</v>
      </c>
      <c r="G11" s="180">
        <v>8322</v>
      </c>
      <c r="H11" s="180">
        <v>7479</v>
      </c>
      <c r="I11" s="180">
        <v>7704</v>
      </c>
      <c r="J11" s="180">
        <v>5400</v>
      </c>
      <c r="K11" s="180">
        <v>4582</v>
      </c>
      <c r="L11" s="180">
        <v>3942</v>
      </c>
      <c r="M11" s="180">
        <v>2519</v>
      </c>
      <c r="N11" s="180">
        <v>778</v>
      </c>
      <c r="O11" s="181">
        <v>74658</v>
      </c>
    </row>
    <row r="12" spans="2:15">
      <c r="B12" s="11" t="s">
        <v>19</v>
      </c>
      <c r="C12" s="180">
        <v>5832</v>
      </c>
      <c r="D12" s="180">
        <v>5055</v>
      </c>
      <c r="E12" s="180">
        <v>5701</v>
      </c>
      <c r="F12" s="180">
        <v>4507</v>
      </c>
      <c r="G12" s="180">
        <v>6278</v>
      </c>
      <c r="H12" s="180">
        <v>5430</v>
      </c>
      <c r="I12" s="180">
        <v>6424</v>
      </c>
      <c r="J12" s="180">
        <v>5491</v>
      </c>
      <c r="K12" s="180">
        <v>6404</v>
      </c>
      <c r="L12" s="180">
        <v>5662</v>
      </c>
      <c r="M12" s="180">
        <v>2239</v>
      </c>
      <c r="N12" s="180">
        <v>642</v>
      </c>
      <c r="O12" s="181">
        <v>59665</v>
      </c>
    </row>
    <row r="13" spans="2:15">
      <c r="B13" s="11" t="s">
        <v>4</v>
      </c>
      <c r="C13" s="180">
        <v>3799</v>
      </c>
      <c r="D13" s="180">
        <v>5032</v>
      </c>
      <c r="E13" s="180">
        <v>4888</v>
      </c>
      <c r="F13" s="180">
        <v>4159</v>
      </c>
      <c r="G13" s="180">
        <v>4323</v>
      </c>
      <c r="H13" s="180">
        <v>4487</v>
      </c>
      <c r="I13" s="180">
        <v>3873</v>
      </c>
      <c r="J13" s="180">
        <v>3315</v>
      </c>
      <c r="K13" s="180">
        <v>2480</v>
      </c>
      <c r="L13" s="180">
        <v>2087</v>
      </c>
      <c r="M13" s="180">
        <v>1149</v>
      </c>
      <c r="N13" s="180">
        <v>472</v>
      </c>
      <c r="O13" s="181">
        <v>40064</v>
      </c>
    </row>
    <row r="14" spans="2:15">
      <c r="B14" s="11" t="s">
        <v>5</v>
      </c>
      <c r="C14" s="180">
        <v>2127</v>
      </c>
      <c r="D14" s="180">
        <v>1323</v>
      </c>
      <c r="E14" s="180">
        <v>2097</v>
      </c>
      <c r="F14" s="180">
        <v>1396</v>
      </c>
      <c r="G14" s="180">
        <v>1941</v>
      </c>
      <c r="H14" s="180">
        <v>1463</v>
      </c>
      <c r="I14" s="180">
        <v>1671</v>
      </c>
      <c r="J14" s="180">
        <v>2187</v>
      </c>
      <c r="K14" s="180">
        <v>1886</v>
      </c>
      <c r="L14" s="180">
        <v>1663</v>
      </c>
      <c r="M14" s="180">
        <v>736</v>
      </c>
      <c r="N14" s="180">
        <v>329</v>
      </c>
      <c r="O14" s="181">
        <v>18819</v>
      </c>
    </row>
    <row r="15" spans="2:15">
      <c r="B15" s="11" t="s">
        <v>71</v>
      </c>
      <c r="C15" s="180">
        <v>11742</v>
      </c>
      <c r="D15" s="180">
        <v>11199</v>
      </c>
      <c r="E15" s="180">
        <v>10879</v>
      </c>
      <c r="F15" s="180">
        <v>11504</v>
      </c>
      <c r="G15" s="180">
        <v>10365</v>
      </c>
      <c r="H15" s="180">
        <v>9938</v>
      </c>
      <c r="I15" s="180">
        <v>10257</v>
      </c>
      <c r="J15" s="180">
        <v>8592</v>
      </c>
      <c r="K15" s="180">
        <v>8017</v>
      </c>
      <c r="L15" s="180">
        <v>6063</v>
      </c>
      <c r="M15" s="180">
        <v>3869</v>
      </c>
      <c r="N15" s="180">
        <v>1304</v>
      </c>
      <c r="O15" s="181">
        <v>103729</v>
      </c>
    </row>
    <row r="16" spans="2:15">
      <c r="B16" s="11" t="s">
        <v>72</v>
      </c>
      <c r="C16" s="180">
        <v>1146</v>
      </c>
      <c r="D16" s="180">
        <v>979</v>
      </c>
      <c r="E16" s="180">
        <v>943</v>
      </c>
      <c r="F16" s="180">
        <v>1082</v>
      </c>
      <c r="G16" s="180">
        <v>690</v>
      </c>
      <c r="H16" s="180">
        <v>855</v>
      </c>
      <c r="I16" s="180">
        <v>508</v>
      </c>
      <c r="J16" s="180">
        <v>396</v>
      </c>
      <c r="K16" s="180">
        <v>733</v>
      </c>
      <c r="L16" s="180">
        <v>576</v>
      </c>
      <c r="M16" s="180">
        <v>274</v>
      </c>
      <c r="N16" s="180">
        <v>132</v>
      </c>
      <c r="O16" s="181">
        <v>8314</v>
      </c>
    </row>
    <row r="17" spans="2:16">
      <c r="B17" s="11" t="s">
        <v>21</v>
      </c>
      <c r="C17" s="180">
        <v>3647</v>
      </c>
      <c r="D17" s="180">
        <v>3798</v>
      </c>
      <c r="E17" s="180">
        <v>2969</v>
      </c>
      <c r="F17" s="180">
        <v>3398</v>
      </c>
      <c r="G17" s="180">
        <v>2913</v>
      </c>
      <c r="H17" s="180">
        <v>2885</v>
      </c>
      <c r="I17" s="180">
        <v>2425</v>
      </c>
      <c r="J17" s="180">
        <v>2451</v>
      </c>
      <c r="K17" s="180">
        <v>1785</v>
      </c>
      <c r="L17" s="180">
        <v>1541</v>
      </c>
      <c r="M17" s="180">
        <v>1070</v>
      </c>
      <c r="N17" s="180">
        <v>372</v>
      </c>
      <c r="O17" s="181">
        <v>29254</v>
      </c>
    </row>
    <row r="18" spans="2:16">
      <c r="B18" s="11" t="s">
        <v>6</v>
      </c>
      <c r="C18" s="180">
        <v>15145</v>
      </c>
      <c r="D18" s="180">
        <v>15274</v>
      </c>
      <c r="E18" s="180">
        <v>14749</v>
      </c>
      <c r="F18" s="180">
        <v>16488</v>
      </c>
      <c r="G18" s="180">
        <v>19703</v>
      </c>
      <c r="H18" s="180">
        <v>29450</v>
      </c>
      <c r="I18" s="180">
        <v>21332</v>
      </c>
      <c r="J18" s="180">
        <v>15681</v>
      </c>
      <c r="K18" s="180">
        <v>13103</v>
      </c>
      <c r="L18" s="180">
        <v>12966</v>
      </c>
      <c r="M18" s="180">
        <v>5673</v>
      </c>
      <c r="N18" s="180">
        <v>2669</v>
      </c>
      <c r="O18" s="181">
        <v>182233</v>
      </c>
    </row>
    <row r="19" spans="2:16">
      <c r="B19" s="11" t="s">
        <v>7</v>
      </c>
      <c r="C19" s="180">
        <v>7110</v>
      </c>
      <c r="D19" s="180">
        <v>6435</v>
      </c>
      <c r="E19" s="180">
        <v>8139</v>
      </c>
      <c r="F19" s="180">
        <v>5754</v>
      </c>
      <c r="G19" s="180">
        <v>5826</v>
      </c>
      <c r="H19" s="180">
        <v>5518</v>
      </c>
      <c r="I19" s="180">
        <v>4068</v>
      </c>
      <c r="J19" s="180">
        <v>3680</v>
      </c>
      <c r="K19" s="180">
        <v>3296</v>
      </c>
      <c r="L19" s="180">
        <v>2597</v>
      </c>
      <c r="M19" s="180">
        <v>1519</v>
      </c>
      <c r="N19" s="180">
        <v>572</v>
      </c>
      <c r="O19" s="181">
        <v>54514</v>
      </c>
    </row>
    <row r="20" spans="2:16">
      <c r="B20" s="11" t="s">
        <v>73</v>
      </c>
      <c r="C20" s="180">
        <v>8054</v>
      </c>
      <c r="D20" s="180">
        <v>7785</v>
      </c>
      <c r="E20" s="180">
        <v>9715</v>
      </c>
      <c r="F20" s="180">
        <v>8225</v>
      </c>
      <c r="G20" s="180">
        <v>10287</v>
      </c>
      <c r="H20" s="180">
        <v>11369</v>
      </c>
      <c r="I20" s="180">
        <v>10564</v>
      </c>
      <c r="J20" s="180">
        <v>9270</v>
      </c>
      <c r="K20" s="180">
        <v>7704</v>
      </c>
      <c r="L20" s="180">
        <v>6183</v>
      </c>
      <c r="M20" s="180">
        <v>4552</v>
      </c>
      <c r="N20" s="180">
        <v>1591</v>
      </c>
      <c r="O20" s="181">
        <v>95299</v>
      </c>
    </row>
    <row r="21" spans="2:16">
      <c r="B21" s="11" t="s">
        <v>8</v>
      </c>
      <c r="C21" s="180">
        <v>3598</v>
      </c>
      <c r="D21" s="180">
        <v>4217</v>
      </c>
      <c r="E21" s="180">
        <v>4144</v>
      </c>
      <c r="F21" s="180">
        <v>4368</v>
      </c>
      <c r="G21" s="180">
        <v>4127</v>
      </c>
      <c r="H21" s="180">
        <v>2992</v>
      </c>
      <c r="I21" s="180">
        <v>3137</v>
      </c>
      <c r="J21" s="180">
        <v>3021</v>
      </c>
      <c r="K21" s="180">
        <v>2961</v>
      </c>
      <c r="L21" s="180">
        <v>2252</v>
      </c>
      <c r="M21" s="180">
        <v>1344</v>
      </c>
      <c r="N21" s="180">
        <v>528</v>
      </c>
      <c r="O21" s="181">
        <v>36689</v>
      </c>
    </row>
    <row r="22" spans="2:16">
      <c r="B22" s="11" t="s">
        <v>9</v>
      </c>
      <c r="C22" s="180">
        <v>1645</v>
      </c>
      <c r="D22" s="180">
        <v>1787</v>
      </c>
      <c r="E22" s="180">
        <v>1291</v>
      </c>
      <c r="F22" s="180">
        <v>1832</v>
      </c>
      <c r="G22" s="180">
        <v>2756</v>
      </c>
      <c r="H22" s="180">
        <v>1834</v>
      </c>
      <c r="I22" s="180">
        <v>1623</v>
      </c>
      <c r="J22" s="180">
        <v>1302</v>
      </c>
      <c r="K22" s="180">
        <v>1062</v>
      </c>
      <c r="L22" s="180">
        <v>731</v>
      </c>
      <c r="M22" s="180">
        <v>478</v>
      </c>
      <c r="N22" s="180">
        <v>198</v>
      </c>
      <c r="O22" s="181">
        <v>16539</v>
      </c>
    </row>
    <row r="23" spans="2:16">
      <c r="B23" s="11" t="s">
        <v>10</v>
      </c>
      <c r="C23" s="180">
        <v>7369</v>
      </c>
      <c r="D23" s="180">
        <v>7699</v>
      </c>
      <c r="E23" s="180">
        <v>6671</v>
      </c>
      <c r="F23" s="180">
        <v>7172</v>
      </c>
      <c r="G23" s="180">
        <v>5813</v>
      </c>
      <c r="H23" s="180">
        <v>5465</v>
      </c>
      <c r="I23" s="180">
        <v>5009</v>
      </c>
      <c r="J23" s="180">
        <v>5356</v>
      </c>
      <c r="K23" s="180">
        <v>4829</v>
      </c>
      <c r="L23" s="180">
        <v>3832</v>
      </c>
      <c r="M23" s="180">
        <v>2742</v>
      </c>
      <c r="N23" s="180">
        <v>999</v>
      </c>
      <c r="O23" s="181">
        <v>62956</v>
      </c>
    </row>
    <row r="24" spans="2:16">
      <c r="B24" s="11" t="s">
        <v>23</v>
      </c>
      <c r="C24" s="180">
        <v>19686</v>
      </c>
      <c r="D24" s="180">
        <v>20786</v>
      </c>
      <c r="E24" s="180">
        <v>21213</v>
      </c>
      <c r="F24" s="180">
        <v>20908</v>
      </c>
      <c r="G24" s="180">
        <v>24060</v>
      </c>
      <c r="H24" s="180">
        <v>35276</v>
      </c>
      <c r="I24" s="180">
        <v>22633</v>
      </c>
      <c r="J24" s="180">
        <v>20112</v>
      </c>
      <c r="K24" s="180">
        <v>22686</v>
      </c>
      <c r="L24" s="180">
        <v>14871</v>
      </c>
      <c r="M24" s="180">
        <v>10445</v>
      </c>
      <c r="N24" s="180">
        <v>2299</v>
      </c>
      <c r="O24" s="181">
        <v>234975</v>
      </c>
    </row>
    <row r="25" spans="2:16">
      <c r="B25" s="11" t="s">
        <v>11</v>
      </c>
      <c r="C25" s="180">
        <v>3841</v>
      </c>
      <c r="D25" s="180">
        <v>3699</v>
      </c>
      <c r="E25" s="180">
        <v>5054</v>
      </c>
      <c r="F25" s="180">
        <v>2980</v>
      </c>
      <c r="G25" s="180">
        <v>3528</v>
      </c>
      <c r="H25" s="180">
        <v>2921</v>
      </c>
      <c r="I25" s="180">
        <v>3384</v>
      </c>
      <c r="J25" s="180">
        <v>2428</v>
      </c>
      <c r="K25" s="180">
        <v>2267</v>
      </c>
      <c r="L25" s="180">
        <v>1714</v>
      </c>
      <c r="M25" s="180">
        <v>983</v>
      </c>
      <c r="N25" s="180">
        <v>356</v>
      </c>
      <c r="O25" s="181">
        <v>33155</v>
      </c>
    </row>
    <row r="26" spans="2:16">
      <c r="B26" s="11" t="s">
        <v>12</v>
      </c>
      <c r="C26" s="180">
        <v>235</v>
      </c>
      <c r="D26" s="180">
        <v>203</v>
      </c>
      <c r="E26" s="180">
        <v>1134</v>
      </c>
      <c r="F26" s="180">
        <v>97</v>
      </c>
      <c r="G26" s="180">
        <v>67</v>
      </c>
      <c r="H26" s="180">
        <v>153</v>
      </c>
      <c r="I26" s="180">
        <v>730</v>
      </c>
      <c r="J26" s="180">
        <v>260</v>
      </c>
      <c r="K26" s="180">
        <v>236</v>
      </c>
      <c r="L26" s="180">
        <v>156</v>
      </c>
      <c r="M26" s="180">
        <v>49</v>
      </c>
      <c r="N26" s="180">
        <v>60</v>
      </c>
      <c r="O26" s="181">
        <v>3380</v>
      </c>
    </row>
    <row r="27" spans="2:16">
      <c r="B27" s="11" t="s">
        <v>13</v>
      </c>
      <c r="C27" s="180">
        <v>5370</v>
      </c>
      <c r="D27" s="180">
        <v>6788</v>
      </c>
      <c r="E27" s="180">
        <v>4540</v>
      </c>
      <c r="F27" s="180">
        <v>4093</v>
      </c>
      <c r="G27" s="180">
        <v>4969</v>
      </c>
      <c r="H27" s="180">
        <v>4322</v>
      </c>
      <c r="I27" s="180">
        <v>3834</v>
      </c>
      <c r="J27" s="180">
        <v>3034</v>
      </c>
      <c r="K27" s="180">
        <v>2683</v>
      </c>
      <c r="L27" s="180">
        <v>1985</v>
      </c>
      <c r="M27" s="180">
        <v>1259</v>
      </c>
      <c r="N27" s="180">
        <v>433</v>
      </c>
      <c r="O27" s="181">
        <v>43310</v>
      </c>
    </row>
    <row r="28" spans="2:16">
      <c r="B28" s="11" t="s">
        <v>14</v>
      </c>
      <c r="C28" s="180">
        <v>16328</v>
      </c>
      <c r="D28" s="180">
        <v>16360</v>
      </c>
      <c r="E28" s="180">
        <v>15281</v>
      </c>
      <c r="F28" s="180">
        <v>13687</v>
      </c>
      <c r="G28" s="180">
        <v>15740</v>
      </c>
      <c r="H28" s="180">
        <v>13192</v>
      </c>
      <c r="I28" s="180">
        <v>11683</v>
      </c>
      <c r="J28" s="180">
        <v>11938</v>
      </c>
      <c r="K28" s="180">
        <v>8986</v>
      </c>
      <c r="L28" s="180">
        <v>6401</v>
      </c>
      <c r="M28" s="180">
        <v>4298</v>
      </c>
      <c r="N28" s="180">
        <v>1309</v>
      </c>
      <c r="O28" s="181">
        <v>135203</v>
      </c>
    </row>
    <row r="29" spans="2:16">
      <c r="B29" s="11" t="s">
        <v>15</v>
      </c>
      <c r="C29" s="180">
        <v>3746</v>
      </c>
      <c r="D29" s="180">
        <v>2393</v>
      </c>
      <c r="E29" s="180">
        <v>2285</v>
      </c>
      <c r="F29" s="180">
        <v>3533</v>
      </c>
      <c r="G29" s="180">
        <v>2655</v>
      </c>
      <c r="H29" s="180">
        <v>1125</v>
      </c>
      <c r="I29" s="180">
        <v>1459</v>
      </c>
      <c r="J29" s="180">
        <v>1607</v>
      </c>
      <c r="K29" s="180">
        <v>1060</v>
      </c>
      <c r="L29" s="180">
        <v>1126</v>
      </c>
      <c r="M29" s="180">
        <v>740</v>
      </c>
      <c r="N29" s="180">
        <v>187</v>
      </c>
      <c r="O29" s="181">
        <v>21916</v>
      </c>
    </row>
    <row r="30" spans="2:16">
      <c r="B30" s="11" t="s">
        <v>16</v>
      </c>
      <c r="C30" s="180">
        <v>15780</v>
      </c>
      <c r="D30" s="180">
        <v>15923</v>
      </c>
      <c r="E30" s="180">
        <v>15242</v>
      </c>
      <c r="F30" s="180">
        <v>15441</v>
      </c>
      <c r="G30" s="180">
        <v>16190</v>
      </c>
      <c r="H30" s="180">
        <v>14250</v>
      </c>
      <c r="I30" s="180">
        <v>12556</v>
      </c>
      <c r="J30" s="180">
        <v>12002</v>
      </c>
      <c r="K30" s="180">
        <v>11004</v>
      </c>
      <c r="L30" s="180">
        <v>7331</v>
      </c>
      <c r="M30" s="180">
        <v>5931</v>
      </c>
      <c r="N30" s="180">
        <v>2059</v>
      </c>
      <c r="O30" s="181">
        <v>143709</v>
      </c>
    </row>
    <row r="31" spans="2:16">
      <c r="B31" s="16" t="s">
        <v>17</v>
      </c>
      <c r="C31" s="182">
        <v>160624</v>
      </c>
      <c r="D31" s="182">
        <v>160069</v>
      </c>
      <c r="E31" s="182">
        <v>159107</v>
      </c>
      <c r="F31" s="182">
        <v>154971</v>
      </c>
      <c r="G31" s="182">
        <v>165305</v>
      </c>
      <c r="H31" s="182">
        <v>173088</v>
      </c>
      <c r="I31" s="182">
        <v>147645</v>
      </c>
      <c r="J31" s="182">
        <v>129361</v>
      </c>
      <c r="K31" s="182">
        <v>119660</v>
      </c>
      <c r="L31" s="182">
        <v>93041</v>
      </c>
      <c r="M31" s="182">
        <v>58752</v>
      </c>
      <c r="N31" s="182">
        <v>19444</v>
      </c>
      <c r="O31" s="182">
        <v>1541067</v>
      </c>
      <c r="P31" s="9"/>
    </row>
    <row r="32" spans="2:16">
      <c r="B32" s="17" t="s">
        <v>87</v>
      </c>
    </row>
    <row r="33" spans="2:2">
      <c r="B33" s="17" t="s">
        <v>70</v>
      </c>
    </row>
    <row r="34" spans="2:2">
      <c r="B34" s="17" t="s">
        <v>390</v>
      </c>
    </row>
  </sheetData>
  <mergeCells count="1">
    <mergeCell ref="B7:O7"/>
  </mergeCells>
  <phoneticPr fontId="3" type="noConversion"/>
  <pageMargins left="0.7" right="0.7" top="0.75" bottom="0.75" header="0.3" footer="0.3"/>
  <drawing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N24"/>
  <sheetViews>
    <sheetView showGridLines="0" topLeftCell="A4" zoomScale="90" zoomScaleNormal="90" zoomScalePageLayoutView="85" workbookViewId="0">
      <selection activeCell="B22" sqref="B22"/>
    </sheetView>
  </sheetViews>
  <sheetFormatPr baseColWidth="10" defaultColWidth="10.85546875" defaultRowHeight="18"/>
  <cols>
    <col min="1" max="1" width="10.85546875" style="134"/>
    <col min="2" max="2" width="39.140625" style="134" customWidth="1"/>
    <col min="3" max="3" width="13.140625" style="134" bestFit="1" customWidth="1"/>
    <col min="4" max="4" width="13.85546875" style="134" bestFit="1" customWidth="1"/>
    <col min="5" max="5" width="13.28515625" style="134" bestFit="1" customWidth="1"/>
    <col min="6" max="6" width="14" style="134" bestFit="1" customWidth="1"/>
    <col min="7" max="7" width="13" style="134" bestFit="1" customWidth="1"/>
    <col min="8" max="8" width="14.140625" style="134" bestFit="1" customWidth="1"/>
    <col min="9" max="9" width="14.42578125" style="134" customWidth="1"/>
    <col min="10" max="10" width="14.5703125" style="134" bestFit="1" customWidth="1"/>
    <col min="11" max="12" width="11.42578125" style="134" bestFit="1" customWidth="1"/>
    <col min="13" max="13" width="11.42578125" style="134" customWidth="1"/>
    <col min="14" max="14" width="11.42578125" style="134" bestFit="1" customWidth="1"/>
    <col min="15" max="15" width="13.7109375" style="134" bestFit="1" customWidth="1"/>
    <col min="16" max="16384" width="10.85546875" style="134"/>
  </cols>
  <sheetData>
    <row r="7" spans="2:11">
      <c r="B7" s="133" t="s">
        <v>335</v>
      </c>
      <c r="C7" s="95"/>
      <c r="D7" s="95"/>
      <c r="E7" s="95"/>
      <c r="F7" s="95"/>
      <c r="G7" s="95"/>
      <c r="H7" s="95"/>
      <c r="I7" s="95"/>
      <c r="J7" s="95"/>
    </row>
    <row r="8" spans="2:11">
      <c r="B8" s="97" t="s">
        <v>293</v>
      </c>
      <c r="C8" s="135"/>
      <c r="D8" s="135"/>
      <c r="E8" s="135"/>
      <c r="F8" s="135"/>
      <c r="G8" s="135"/>
      <c r="H8" s="135"/>
      <c r="I8" s="135"/>
      <c r="J8" s="135"/>
    </row>
    <row r="9" spans="2:11" ht="18.75">
      <c r="B9" s="136" t="s">
        <v>334</v>
      </c>
      <c r="C9" s="137">
        <v>2011</v>
      </c>
      <c r="D9" s="138">
        <v>2012</v>
      </c>
      <c r="E9" s="138">
        <v>2013</v>
      </c>
      <c r="F9" s="138">
        <v>2014</v>
      </c>
      <c r="G9" s="138">
        <v>2015</v>
      </c>
      <c r="H9" s="138">
        <v>2016</v>
      </c>
      <c r="I9" s="138">
        <v>2017</v>
      </c>
      <c r="J9" s="138" t="s">
        <v>379</v>
      </c>
    </row>
    <row r="10" spans="2:11">
      <c r="B10" s="139" t="s">
        <v>333</v>
      </c>
      <c r="C10" s="271">
        <v>2616.874276</v>
      </c>
      <c r="D10" s="271">
        <v>2688.303136</v>
      </c>
      <c r="E10" s="271">
        <v>2748.8409339999998</v>
      </c>
      <c r="F10" s="271">
        <v>3334.4738389999989</v>
      </c>
      <c r="G10" s="272">
        <v>3085.7897290000001</v>
      </c>
      <c r="H10" s="272">
        <v>3402.8843689999999</v>
      </c>
      <c r="I10" s="272">
        <v>3901.5894659999999</v>
      </c>
      <c r="J10" s="273">
        <v>2392.5827395299902</v>
      </c>
      <c r="K10" s="140"/>
    </row>
    <row r="11" spans="2:11">
      <c r="B11" s="139" t="s">
        <v>332</v>
      </c>
      <c r="C11" s="271">
        <v>30.101973000000001</v>
      </c>
      <c r="D11" s="271">
        <v>27.391486</v>
      </c>
      <c r="E11" s="271">
        <v>22.697492</v>
      </c>
      <c r="F11" s="271">
        <v>27.201115000000001</v>
      </c>
      <c r="G11" s="272">
        <v>28.844583</v>
      </c>
      <c r="H11" s="272">
        <v>39.643192999999997</v>
      </c>
      <c r="I11" s="272">
        <v>26.154668000000001</v>
      </c>
      <c r="J11" s="273">
        <v>54.221682639999798</v>
      </c>
    </row>
    <row r="12" spans="2:11">
      <c r="B12" s="139" t="s">
        <v>331</v>
      </c>
      <c r="C12" s="271">
        <v>18324.711281</v>
      </c>
      <c r="D12" s="271">
        <v>20721.791465999999</v>
      </c>
      <c r="E12" s="271">
        <v>19525.801312</v>
      </c>
      <c r="F12" s="271">
        <v>22900.601492000034</v>
      </c>
      <c r="G12" s="272">
        <v>20816.07444</v>
      </c>
      <c r="H12" s="272">
        <v>22575.007550999999</v>
      </c>
      <c r="I12" s="272">
        <v>24978.93</v>
      </c>
      <c r="J12" s="273">
        <v>28969.530542139702</v>
      </c>
    </row>
    <row r="13" spans="2:11">
      <c r="B13" s="139" t="s">
        <v>330</v>
      </c>
      <c r="C13" s="271">
        <v>24966.267189999999</v>
      </c>
      <c r="D13" s="271">
        <v>27161.194598999999</v>
      </c>
      <c r="E13" s="271">
        <v>29062.417745999999</v>
      </c>
      <c r="F13" s="271">
        <v>27771.138581000061</v>
      </c>
      <c r="G13" s="272">
        <v>28143.954217999999</v>
      </c>
      <c r="H13" s="272">
        <v>28821.344681999999</v>
      </c>
      <c r="I13" s="272">
        <v>31346.92</v>
      </c>
      <c r="J13" s="273">
        <v>9897.1930571800804</v>
      </c>
    </row>
    <row r="14" spans="2:11">
      <c r="B14" s="139" t="s">
        <v>329</v>
      </c>
      <c r="C14" s="271">
        <v>1722.334036</v>
      </c>
      <c r="D14" s="271">
        <v>1792.8373710000001</v>
      </c>
      <c r="E14" s="271">
        <v>1657.264482</v>
      </c>
      <c r="F14" s="271">
        <v>1728.5092260000017</v>
      </c>
      <c r="G14" s="272">
        <v>1828.2931189999999</v>
      </c>
      <c r="H14" s="272">
        <v>1455.367608</v>
      </c>
      <c r="I14" s="272">
        <v>1214.06</v>
      </c>
      <c r="J14" s="273">
        <v>393.74133574000001</v>
      </c>
    </row>
    <row r="15" spans="2:11">
      <c r="B15" s="139" t="s">
        <v>328</v>
      </c>
      <c r="C15" s="271">
        <v>4043.2898690000002</v>
      </c>
      <c r="D15" s="271">
        <v>4580.0694999999996</v>
      </c>
      <c r="E15" s="271">
        <v>4964.5527650000004</v>
      </c>
      <c r="F15" s="271">
        <v>5429.7293749999853</v>
      </c>
      <c r="G15" s="272">
        <v>5644.6808650000003</v>
      </c>
      <c r="H15" s="272">
        <v>6034.983905</v>
      </c>
      <c r="I15" s="272">
        <v>6809.96</v>
      </c>
      <c r="J15" s="273">
        <v>7185.6862951599705</v>
      </c>
    </row>
    <row r="16" spans="2:11">
      <c r="B16" s="139" t="s">
        <v>327</v>
      </c>
      <c r="C16" s="271">
        <v>2585.4915970000002</v>
      </c>
      <c r="D16" s="271">
        <v>2668.3220120000001</v>
      </c>
      <c r="E16" s="271">
        <v>2865.3662989999998</v>
      </c>
      <c r="F16" s="271">
        <v>4460.4291599999997</v>
      </c>
      <c r="G16" s="272">
        <v>4462.1638039999998</v>
      </c>
      <c r="H16" s="272">
        <v>3259.584104</v>
      </c>
      <c r="I16" s="272">
        <v>3169.57</v>
      </c>
      <c r="J16" s="273">
        <v>3034.5297471099602</v>
      </c>
    </row>
    <row r="17" spans="2:14">
      <c r="B17" s="139" t="s">
        <v>326</v>
      </c>
      <c r="C17" s="271">
        <v>215.10517899999999</v>
      </c>
      <c r="D17" s="271">
        <v>202.89036100000001</v>
      </c>
      <c r="E17" s="271">
        <v>226.507024</v>
      </c>
      <c r="F17" s="271">
        <v>196.16944100000003</v>
      </c>
      <c r="G17" s="272">
        <v>197.69917000000001</v>
      </c>
      <c r="H17" s="272">
        <v>184.21283199999999</v>
      </c>
      <c r="I17" s="272">
        <v>231.62</v>
      </c>
      <c r="J17" s="273">
        <v>964.22232231000396</v>
      </c>
    </row>
    <row r="18" spans="2:14">
      <c r="B18" s="139" t="s">
        <v>325</v>
      </c>
      <c r="C18" s="271">
        <v>1229.9559690000001</v>
      </c>
      <c r="D18" s="271">
        <v>1033.070136</v>
      </c>
      <c r="E18" s="271">
        <v>902.12333599999999</v>
      </c>
      <c r="F18" s="271">
        <v>1037.2853979999986</v>
      </c>
      <c r="G18" s="272">
        <v>897.11239799999998</v>
      </c>
      <c r="H18" s="272">
        <v>791.06652099999997</v>
      </c>
      <c r="I18" s="272">
        <v>794.93</v>
      </c>
      <c r="J18" s="273">
        <v>970.25004334999801</v>
      </c>
    </row>
    <row r="19" spans="2:14">
      <c r="B19" s="141" t="s">
        <v>17</v>
      </c>
      <c r="C19" s="274">
        <v>55734.131369999996</v>
      </c>
      <c r="D19" s="274">
        <v>60875.870066999989</v>
      </c>
      <c r="E19" s="274">
        <v>61975.57138999999</v>
      </c>
      <c r="F19" s="274">
        <v>66885.537627000085</v>
      </c>
      <c r="G19" s="274">
        <v>65104.612325999995</v>
      </c>
      <c r="H19" s="274">
        <v>66564.094765000002</v>
      </c>
      <c r="I19" s="274">
        <v>72473.734133999998</v>
      </c>
      <c r="J19" s="275">
        <v>53861.957765159699</v>
      </c>
    </row>
    <row r="20" spans="2:14">
      <c r="B20" s="126" t="s">
        <v>324</v>
      </c>
    </row>
    <row r="21" spans="2:14">
      <c r="B21" s="126" t="s">
        <v>396</v>
      </c>
    </row>
    <row r="22" spans="2:14">
      <c r="B22" s="100" t="s">
        <v>323</v>
      </c>
    </row>
    <row r="24" spans="2:14">
      <c r="C24" s="142"/>
      <c r="D24" s="142"/>
      <c r="E24" s="142"/>
      <c r="F24" s="142"/>
      <c r="G24" s="142"/>
      <c r="H24" s="142"/>
      <c r="I24" s="142"/>
      <c r="J24" s="142"/>
      <c r="K24" s="142"/>
      <c r="L24" s="142"/>
      <c r="M24" s="142"/>
      <c r="N24" s="142"/>
    </row>
  </sheetData>
  <pageMargins left="0.17" right="0.16" top="0.74803149606299213" bottom="0.74803149606299213" header="0.31496062992125984" footer="0.31496062992125984"/>
  <pageSetup scale="8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M39"/>
  <sheetViews>
    <sheetView showGridLines="0" topLeftCell="A4" zoomScale="90" zoomScaleNormal="90" zoomScalePageLayoutView="85" workbookViewId="0">
      <selection activeCell="B22" sqref="B22"/>
    </sheetView>
  </sheetViews>
  <sheetFormatPr baseColWidth="10" defaultColWidth="10.85546875" defaultRowHeight="15"/>
  <cols>
    <col min="1" max="1" width="10.85546875" style="126"/>
    <col min="2" max="2" width="42.28515625" style="126" customWidth="1"/>
    <col min="3" max="3" width="16.140625" style="126" bestFit="1" customWidth="1"/>
    <col min="4" max="4" width="14.7109375" style="126" bestFit="1" customWidth="1"/>
    <col min="5" max="5" width="15" style="126" bestFit="1" customWidth="1"/>
    <col min="6" max="6" width="16" style="126" bestFit="1" customWidth="1"/>
    <col min="7" max="7" width="16.42578125" style="126" bestFit="1" customWidth="1"/>
    <col min="8" max="8" width="15.7109375" style="126" bestFit="1" customWidth="1"/>
    <col min="9" max="9" width="15.85546875" style="126" bestFit="1" customWidth="1"/>
    <col min="10" max="10" width="16" style="126" bestFit="1" customWidth="1"/>
    <col min="11" max="11" width="15.5703125" style="126" bestFit="1" customWidth="1"/>
    <col min="12" max="14" width="10.85546875" style="126"/>
    <col min="15" max="15" width="13.7109375" style="126" bestFit="1" customWidth="1"/>
    <col min="16" max="16384" width="10.85546875" style="126"/>
  </cols>
  <sheetData>
    <row r="7" spans="2:13" ht="18.75">
      <c r="B7" s="123" t="s">
        <v>337</v>
      </c>
      <c r="C7" s="124"/>
      <c r="D7" s="124"/>
      <c r="E7" s="124"/>
      <c r="F7" s="124"/>
      <c r="G7" s="124"/>
      <c r="H7" s="124"/>
      <c r="I7" s="124"/>
      <c r="J7" s="124"/>
      <c r="K7" s="125"/>
      <c r="L7" s="125"/>
      <c r="M7" s="125"/>
    </row>
    <row r="8" spans="2:13" ht="18.75">
      <c r="B8" s="145" t="s">
        <v>293</v>
      </c>
      <c r="C8" s="145"/>
      <c r="D8" s="145"/>
      <c r="E8" s="145"/>
      <c r="F8" s="145"/>
      <c r="G8" s="145"/>
      <c r="H8" s="145"/>
      <c r="I8" s="145"/>
      <c r="J8" s="145"/>
      <c r="K8" s="125"/>
      <c r="L8" s="125"/>
      <c r="M8" s="125"/>
    </row>
    <row r="9" spans="2:13" ht="20.25">
      <c r="B9" s="127" t="s">
        <v>334</v>
      </c>
      <c r="C9" s="146">
        <v>2011</v>
      </c>
      <c r="D9" s="147">
        <v>2012</v>
      </c>
      <c r="E9" s="147">
        <v>2013</v>
      </c>
      <c r="F9" s="147">
        <v>2014</v>
      </c>
      <c r="G9" s="147">
        <v>2015</v>
      </c>
      <c r="H9" s="147">
        <v>2016</v>
      </c>
      <c r="I9" s="147">
        <v>2017</v>
      </c>
      <c r="J9" s="128" t="s">
        <v>378</v>
      </c>
    </row>
    <row r="10" spans="2:13" ht="18.75">
      <c r="B10" s="129" t="s">
        <v>333</v>
      </c>
      <c r="C10" s="276">
        <v>351.03560599999997</v>
      </c>
      <c r="D10" s="276">
        <v>2179.7804700000002</v>
      </c>
      <c r="E10" s="276">
        <v>1918.296597</v>
      </c>
      <c r="F10" s="276">
        <v>2400.1195120000011</v>
      </c>
      <c r="G10" s="277">
        <v>2344.9861040000001</v>
      </c>
      <c r="H10" s="277">
        <v>2666.5963630000001</v>
      </c>
      <c r="I10" s="277">
        <v>2838.32</v>
      </c>
      <c r="J10" s="278">
        <v>1717.82679497001</v>
      </c>
      <c r="K10" s="130"/>
    </row>
    <row r="11" spans="2:13" ht="18.75">
      <c r="B11" s="129" t="s">
        <v>332</v>
      </c>
      <c r="C11" s="276">
        <v>79.197570999999996</v>
      </c>
      <c r="D11" s="276">
        <v>63.091621000000004</v>
      </c>
      <c r="E11" s="276">
        <v>26.067926</v>
      </c>
      <c r="F11" s="276">
        <v>31.934222999999992</v>
      </c>
      <c r="G11" s="277">
        <v>35.915698999999996</v>
      </c>
      <c r="H11" s="277">
        <v>24.975501000000001</v>
      </c>
      <c r="I11" s="277">
        <v>26.79</v>
      </c>
      <c r="J11" s="278">
        <v>73.919946269999912</v>
      </c>
      <c r="K11" s="130"/>
    </row>
    <row r="12" spans="2:13" ht="18.75">
      <c r="B12" s="129" t="s">
        <v>331</v>
      </c>
      <c r="C12" s="276">
        <v>4540.7449880000004</v>
      </c>
      <c r="D12" s="276">
        <v>15885.559649999999</v>
      </c>
      <c r="E12" s="276">
        <v>16542.887954000002</v>
      </c>
      <c r="F12" s="276">
        <v>16535.888205000025</v>
      </c>
      <c r="G12" s="277">
        <v>16838.920141999999</v>
      </c>
      <c r="H12" s="277">
        <v>17560.032845999998</v>
      </c>
      <c r="I12" s="277">
        <v>16405.47</v>
      </c>
      <c r="J12" s="278">
        <v>18237.433082669701</v>
      </c>
      <c r="K12" s="130"/>
    </row>
    <row r="13" spans="2:13" ht="18.75">
      <c r="B13" s="129" t="s">
        <v>330</v>
      </c>
      <c r="C13" s="276">
        <v>34201.387194000003</v>
      </c>
      <c r="D13" s="276">
        <v>33750.618192000002</v>
      </c>
      <c r="E13" s="276">
        <v>37037.601234000002</v>
      </c>
      <c r="F13" s="276">
        <v>36887.694848000043</v>
      </c>
      <c r="G13" s="277">
        <v>38841.475123999997</v>
      </c>
      <c r="H13" s="277">
        <v>38761.178139000003</v>
      </c>
      <c r="I13" s="277">
        <v>37059.1</v>
      </c>
      <c r="J13" s="278">
        <v>15089.8969730793</v>
      </c>
      <c r="K13" s="130"/>
    </row>
    <row r="14" spans="2:13" ht="18.75">
      <c r="B14" s="129" t="s">
        <v>329</v>
      </c>
      <c r="C14" s="276">
        <v>4058.8056459999998</v>
      </c>
      <c r="D14" s="276">
        <v>4713.4562210000004</v>
      </c>
      <c r="E14" s="276">
        <v>4506.0121330000002</v>
      </c>
      <c r="F14" s="276">
        <v>4555.6892020000096</v>
      </c>
      <c r="G14" s="277">
        <v>4386.9547789999997</v>
      </c>
      <c r="H14" s="277">
        <v>3791.7394429999999</v>
      </c>
      <c r="I14" s="277">
        <v>3871.55</v>
      </c>
      <c r="J14" s="278">
        <v>2215.7053191700002</v>
      </c>
      <c r="K14" s="130"/>
    </row>
    <row r="15" spans="2:13" ht="18.75">
      <c r="B15" s="129" t="s">
        <v>328</v>
      </c>
      <c r="C15" s="276">
        <v>6473.3442930000001</v>
      </c>
      <c r="D15" s="276">
        <v>6751.7589600000001</v>
      </c>
      <c r="E15" s="276">
        <v>6952.892476</v>
      </c>
      <c r="F15" s="276">
        <v>7302.9009540000188</v>
      </c>
      <c r="G15" s="277">
        <v>8709.8299349999998</v>
      </c>
      <c r="H15" s="277">
        <v>8006.5738929999998</v>
      </c>
      <c r="I15" s="277">
        <v>7409.9</v>
      </c>
      <c r="J15" s="278">
        <v>6760.0253898300198</v>
      </c>
      <c r="K15" s="130"/>
    </row>
    <row r="16" spans="2:13" ht="18.75">
      <c r="B16" s="129" t="s">
        <v>327</v>
      </c>
      <c r="C16" s="276">
        <v>4235.5838160000003</v>
      </c>
      <c r="D16" s="276">
        <v>5245.63274</v>
      </c>
      <c r="E16" s="276">
        <v>5493.6302370000003</v>
      </c>
      <c r="F16" s="276">
        <v>5798.0715050000299</v>
      </c>
      <c r="G16" s="277">
        <v>5893.0243840000003</v>
      </c>
      <c r="H16" s="277">
        <v>5279.4753650000002</v>
      </c>
      <c r="I16" s="277">
        <v>5744.59</v>
      </c>
      <c r="J16" s="278">
        <v>3240.5386072400097</v>
      </c>
      <c r="K16" s="130"/>
    </row>
    <row r="17" spans="2:13" ht="18.75">
      <c r="B17" s="129" t="s">
        <v>326</v>
      </c>
      <c r="C17" s="276">
        <v>8402.5546979999999</v>
      </c>
      <c r="D17" s="276">
        <v>1929.5124619999999</v>
      </c>
      <c r="E17" s="276">
        <v>1954.7700319999999</v>
      </c>
      <c r="F17" s="276">
        <v>2090.8648670000021</v>
      </c>
      <c r="G17" s="277">
        <v>2527.9340560000001</v>
      </c>
      <c r="H17" s="277">
        <v>2406.508276</v>
      </c>
      <c r="I17" s="277">
        <v>2635.53</v>
      </c>
      <c r="J17" s="278">
        <v>2711.1892513999901</v>
      </c>
      <c r="K17" s="130"/>
    </row>
    <row r="18" spans="2:13" ht="18.75">
      <c r="B18" s="129" t="s">
        <v>325</v>
      </c>
      <c r="C18" s="276">
        <v>6437.7302630000004</v>
      </c>
      <c r="D18" s="276">
        <v>783.60266999999999</v>
      </c>
      <c r="E18" s="276">
        <v>809.23627199999999</v>
      </c>
      <c r="F18" s="276">
        <v>896.62639999999851</v>
      </c>
      <c r="G18" s="277">
        <v>905.97581200000002</v>
      </c>
      <c r="H18" s="277">
        <v>892.73955000000001</v>
      </c>
      <c r="I18" s="277">
        <v>905.32</v>
      </c>
      <c r="J18" s="278">
        <v>1450.40504120999</v>
      </c>
      <c r="K18" s="130"/>
    </row>
    <row r="19" spans="2:13" ht="18.75">
      <c r="B19" s="131" t="s">
        <v>17</v>
      </c>
      <c r="C19" s="279">
        <v>68780.384075000009</v>
      </c>
      <c r="D19" s="279">
        <v>71303.012985999987</v>
      </c>
      <c r="E19" s="279">
        <v>75241.394860999993</v>
      </c>
      <c r="F19" s="279">
        <v>76499.789716000116</v>
      </c>
      <c r="G19" s="279">
        <v>80485.016034999993</v>
      </c>
      <c r="H19" s="279">
        <v>79389.819375999999</v>
      </c>
      <c r="I19" s="279">
        <v>76896.570000000007</v>
      </c>
      <c r="J19" s="279">
        <v>51496.940405839028</v>
      </c>
      <c r="K19" s="143"/>
    </row>
    <row r="20" spans="2:13">
      <c r="B20" s="126" t="s">
        <v>324</v>
      </c>
    </row>
    <row r="21" spans="2:13">
      <c r="B21" s="126" t="s">
        <v>396</v>
      </c>
    </row>
    <row r="22" spans="2:13">
      <c r="B22" s="100" t="s">
        <v>336</v>
      </c>
    </row>
    <row r="26" spans="2:13">
      <c r="C26" s="132"/>
      <c r="D26" s="132"/>
      <c r="E26" s="132"/>
      <c r="F26" s="132"/>
      <c r="G26" s="132"/>
      <c r="H26" s="132"/>
      <c r="I26" s="132"/>
      <c r="J26" s="132"/>
      <c r="K26" s="132"/>
      <c r="L26" s="132"/>
      <c r="M26" s="132"/>
    </row>
    <row r="39" spans="6:6">
      <c r="F39" s="144"/>
    </row>
  </sheetData>
  <pageMargins left="0.23" right="0.16" top="0.74803149606299213" bottom="0.74803149606299213" header="0.31496062992125984" footer="0.31496062992125984"/>
  <pageSetup scale="86"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K23"/>
  <sheetViews>
    <sheetView showGridLines="0" topLeftCell="A7" zoomScaleNormal="100" zoomScalePageLayoutView="85" workbookViewId="0">
      <selection activeCell="B22" sqref="B22"/>
    </sheetView>
  </sheetViews>
  <sheetFormatPr baseColWidth="10" defaultColWidth="10.85546875" defaultRowHeight="18"/>
  <cols>
    <col min="1" max="1" width="10.85546875" style="134"/>
    <col min="2" max="2" width="43.7109375" style="134" customWidth="1"/>
    <col min="3" max="3" width="15.42578125" style="134" bestFit="1" customWidth="1"/>
    <col min="4" max="4" width="15" style="134" bestFit="1" customWidth="1"/>
    <col min="5" max="5" width="15.28515625" style="134" bestFit="1" customWidth="1"/>
    <col min="6" max="6" width="14.140625" style="134" bestFit="1" customWidth="1"/>
    <col min="7" max="7" width="15.5703125" style="134" bestFit="1" customWidth="1"/>
    <col min="8" max="8" width="15.140625" style="134" bestFit="1" customWidth="1"/>
    <col min="9" max="9" width="14.7109375" style="134" bestFit="1" customWidth="1"/>
    <col min="10" max="10" width="13.5703125" style="134" bestFit="1" customWidth="1"/>
    <col min="11" max="16384" width="10.85546875" style="134"/>
  </cols>
  <sheetData>
    <row r="7" spans="2:11">
      <c r="B7" s="150" t="s">
        <v>339</v>
      </c>
      <c r="C7" s="95"/>
      <c r="D7" s="95"/>
      <c r="E7" s="95"/>
      <c r="F7" s="95"/>
      <c r="G7" s="95"/>
      <c r="H7" s="95"/>
      <c r="I7" s="95"/>
      <c r="J7" s="95"/>
    </row>
    <row r="8" spans="2:11">
      <c r="B8" s="97" t="s">
        <v>293</v>
      </c>
      <c r="C8" s="97"/>
      <c r="D8" s="97"/>
      <c r="E8" s="97"/>
      <c r="F8" s="97"/>
      <c r="G8" s="97"/>
      <c r="H8" s="97"/>
      <c r="I8" s="97"/>
      <c r="J8" s="97"/>
    </row>
    <row r="9" spans="2:11" s="148" customFormat="1" ht="29.25" customHeight="1">
      <c r="B9" s="151" t="s">
        <v>334</v>
      </c>
      <c r="C9" s="137">
        <v>2011</v>
      </c>
      <c r="D9" s="138">
        <v>2012</v>
      </c>
      <c r="E9" s="138">
        <v>2013</v>
      </c>
      <c r="F9" s="138">
        <v>2014</v>
      </c>
      <c r="G9" s="138">
        <v>2015</v>
      </c>
      <c r="H9" s="138">
        <v>2016</v>
      </c>
      <c r="I9" s="138">
        <v>2017</v>
      </c>
      <c r="J9" s="138" t="s">
        <v>379</v>
      </c>
    </row>
    <row r="10" spans="2:11">
      <c r="B10" s="139" t="s">
        <v>333</v>
      </c>
      <c r="C10" s="292">
        <v>2265.8386700000001</v>
      </c>
      <c r="D10" s="292">
        <v>508.52266599999984</v>
      </c>
      <c r="E10" s="292">
        <v>830.54433699999981</v>
      </c>
      <c r="F10" s="292">
        <v>934.35432699999774</v>
      </c>
      <c r="G10" s="293">
        <v>740.80362500000001</v>
      </c>
      <c r="H10" s="293">
        <v>736.28800599999977</v>
      </c>
      <c r="I10" s="293">
        <v>1063.2694659999997</v>
      </c>
      <c r="J10" s="293">
        <v>674.75594455998021</v>
      </c>
      <c r="K10" s="149"/>
    </row>
    <row r="11" spans="2:11">
      <c r="B11" s="139" t="s">
        <v>332</v>
      </c>
      <c r="C11" s="292">
        <v>-49.095597999999995</v>
      </c>
      <c r="D11" s="292">
        <v>-35.700135000000003</v>
      </c>
      <c r="E11" s="292">
        <v>-3.3704339999999995</v>
      </c>
      <c r="F11" s="292">
        <v>-4.7331079999999908</v>
      </c>
      <c r="G11" s="293">
        <v>-7.071116</v>
      </c>
      <c r="H11" s="293">
        <v>14.667691999999995</v>
      </c>
      <c r="I11" s="293">
        <v>-0.63533199999999823</v>
      </c>
      <c r="J11" s="293">
        <v>-19.698263630000113</v>
      </c>
      <c r="K11" s="149"/>
    </row>
    <row r="12" spans="2:11">
      <c r="B12" s="139" t="s">
        <v>331</v>
      </c>
      <c r="C12" s="292">
        <v>13783.966292999999</v>
      </c>
      <c r="D12" s="292">
        <v>4836.2318159999995</v>
      </c>
      <c r="E12" s="292">
        <v>2982.913357999998</v>
      </c>
      <c r="F12" s="292">
        <v>6364.7132870000096</v>
      </c>
      <c r="G12" s="293">
        <v>3977.1542979999999</v>
      </c>
      <c r="H12" s="293">
        <v>5014.9747050000005</v>
      </c>
      <c r="I12" s="293">
        <v>8573.4599999999991</v>
      </c>
      <c r="J12" s="293">
        <v>10732.097459470002</v>
      </c>
      <c r="K12" s="149"/>
    </row>
    <row r="13" spans="2:11">
      <c r="B13" s="139" t="s">
        <v>330</v>
      </c>
      <c r="C13" s="292">
        <v>-9235.120004000004</v>
      </c>
      <c r="D13" s="292">
        <v>-6589.4235930000032</v>
      </c>
      <c r="E13" s="292">
        <v>-7975.1834880000024</v>
      </c>
      <c r="F13" s="292">
        <v>-9116.5562669999817</v>
      </c>
      <c r="G13" s="293">
        <v>-10697.520906</v>
      </c>
      <c r="H13" s="293">
        <v>-9939.8334570000043</v>
      </c>
      <c r="I13" s="293">
        <v>-5712.18</v>
      </c>
      <c r="J13" s="293">
        <v>-5192.7039158992193</v>
      </c>
      <c r="K13" s="149"/>
    </row>
    <row r="14" spans="2:11">
      <c r="B14" s="139" t="s">
        <v>329</v>
      </c>
      <c r="C14" s="292">
        <v>-2336.4716099999996</v>
      </c>
      <c r="D14" s="292">
        <v>-2920.6188500000003</v>
      </c>
      <c r="E14" s="292">
        <v>-2848.7476510000001</v>
      </c>
      <c r="F14" s="292">
        <v>-2827.1799760000076</v>
      </c>
      <c r="G14" s="293">
        <v>-2558.6616600000002</v>
      </c>
      <c r="H14" s="293">
        <v>-2336.3718349999999</v>
      </c>
      <c r="I14" s="293">
        <v>-2657.4900000000002</v>
      </c>
      <c r="J14" s="293">
        <v>-1821.9639834300001</v>
      </c>
      <c r="K14" s="149"/>
    </row>
    <row r="15" spans="2:11">
      <c r="B15" s="139" t="s">
        <v>328</v>
      </c>
      <c r="C15" s="292">
        <v>-2430.0544239999999</v>
      </c>
      <c r="D15" s="292">
        <v>-2171.6894600000005</v>
      </c>
      <c r="E15" s="292">
        <v>-1988.3397109999996</v>
      </c>
      <c r="F15" s="292">
        <v>-1873.1715790000335</v>
      </c>
      <c r="G15" s="293">
        <v>-3065.1490699999999</v>
      </c>
      <c r="H15" s="293">
        <v>-1971.5899879999997</v>
      </c>
      <c r="I15" s="293">
        <v>-599.9399999999996</v>
      </c>
      <c r="J15" s="293">
        <v>425.66090532995077</v>
      </c>
      <c r="K15" s="149"/>
    </row>
    <row r="16" spans="2:11">
      <c r="B16" s="139" t="s">
        <v>327</v>
      </c>
      <c r="C16" s="292">
        <v>-1650.0922190000001</v>
      </c>
      <c r="D16" s="292">
        <v>-2577.3107279999999</v>
      </c>
      <c r="E16" s="292">
        <v>-2628.2639380000005</v>
      </c>
      <c r="F16" s="292">
        <v>-1337.6423450000302</v>
      </c>
      <c r="G16" s="293">
        <v>-1430.86058</v>
      </c>
      <c r="H16" s="293">
        <v>-2019.8912610000002</v>
      </c>
      <c r="I16" s="293">
        <v>-2575.02</v>
      </c>
      <c r="J16" s="293">
        <v>-206.00886013004947</v>
      </c>
      <c r="K16" s="149"/>
    </row>
    <row r="17" spans="2:11">
      <c r="B17" s="139" t="s">
        <v>326</v>
      </c>
      <c r="C17" s="292">
        <v>-8187.4495189999998</v>
      </c>
      <c r="D17" s="292">
        <v>-1726.6221009999999</v>
      </c>
      <c r="E17" s="292">
        <v>-1728.2630079999999</v>
      </c>
      <c r="F17" s="292">
        <v>-1894.695426000002</v>
      </c>
      <c r="G17" s="293">
        <v>-2330.2348860000002</v>
      </c>
      <c r="H17" s="293">
        <v>-2222.2954439999999</v>
      </c>
      <c r="I17" s="293">
        <v>-2403.9100000000003</v>
      </c>
      <c r="J17" s="293">
        <v>-1746.966929089986</v>
      </c>
      <c r="K17" s="149"/>
    </row>
    <row r="18" spans="2:11">
      <c r="B18" s="139" t="s">
        <v>325</v>
      </c>
      <c r="C18" s="292">
        <v>-5207.7742940000007</v>
      </c>
      <c r="D18" s="292">
        <v>249.46746600000006</v>
      </c>
      <c r="E18" s="292">
        <v>92.887064000000009</v>
      </c>
      <c r="F18" s="292">
        <v>140.65899800000011</v>
      </c>
      <c r="G18" s="293">
        <v>-8.8634140000000006</v>
      </c>
      <c r="H18" s="293">
        <v>-101.67302900000004</v>
      </c>
      <c r="I18" s="293">
        <v>-110.3900000000001</v>
      </c>
      <c r="J18" s="293">
        <v>-480.15499785999202</v>
      </c>
      <c r="K18" s="149"/>
    </row>
    <row r="19" spans="2:11">
      <c r="B19" s="141" t="s">
        <v>17</v>
      </c>
      <c r="C19" s="294">
        <v>-13046.252705000014</v>
      </c>
      <c r="D19" s="294">
        <v>-10427.142918999998</v>
      </c>
      <c r="E19" s="294">
        <v>-13265.823471000003</v>
      </c>
      <c r="F19" s="294">
        <v>-9614.2520890000305</v>
      </c>
      <c r="G19" s="294">
        <v>-15380.403708999998</v>
      </c>
      <c r="H19" s="294">
        <v>-12825.724611000003</v>
      </c>
      <c r="I19" s="294">
        <v>-4422.8358660000022</v>
      </c>
      <c r="J19" s="294">
        <v>2365.0173593206709</v>
      </c>
      <c r="K19" s="149"/>
    </row>
    <row r="20" spans="2:11">
      <c r="B20" s="126" t="s">
        <v>324</v>
      </c>
      <c r="C20" s="126"/>
      <c r="D20" s="126"/>
      <c r="E20" s="126"/>
      <c r="F20" s="126"/>
      <c r="G20" s="126"/>
      <c r="H20" s="126"/>
      <c r="I20" s="126"/>
      <c r="J20" s="126"/>
    </row>
    <row r="21" spans="2:11">
      <c r="B21" s="126" t="s">
        <v>396</v>
      </c>
      <c r="C21" s="126"/>
      <c r="D21" s="126"/>
      <c r="E21" s="126"/>
      <c r="F21" s="132"/>
      <c r="G21" s="126"/>
      <c r="H21" s="126"/>
      <c r="I21" s="126"/>
      <c r="J21" s="126"/>
    </row>
    <row r="22" spans="2:11" ht="18.75" customHeight="1">
      <c r="B22" s="100" t="s">
        <v>323</v>
      </c>
      <c r="C22" s="126"/>
      <c r="D22" s="126"/>
      <c r="E22" s="126"/>
      <c r="F22" s="126"/>
      <c r="G22" s="126"/>
      <c r="H22" s="126"/>
      <c r="I22" s="126"/>
      <c r="J22" s="126"/>
    </row>
    <row r="23" spans="2:11" ht="30" customHeight="1">
      <c r="B23" s="320" t="s">
        <v>338</v>
      </c>
      <c r="C23" s="320"/>
      <c r="D23" s="320"/>
      <c r="E23" s="320"/>
      <c r="F23" s="320"/>
      <c r="G23" s="320"/>
      <c r="H23" s="320"/>
      <c r="I23" s="320"/>
      <c r="J23" s="320"/>
    </row>
  </sheetData>
  <mergeCells count="1">
    <mergeCell ref="B23:J23"/>
  </mergeCells>
  <pageMargins left="0.28999999999999998" right="0.19" top="0.74803149606299213" bottom="0.74803149606299213" header="0.31496062992125984" footer="0.31496062992125984"/>
  <pageSetup scale="7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J23"/>
  <sheetViews>
    <sheetView showGridLines="0" topLeftCell="A7" zoomScale="90" zoomScaleNormal="90" workbookViewId="0">
      <selection activeCell="B24" sqref="B24"/>
    </sheetView>
  </sheetViews>
  <sheetFormatPr baseColWidth="10" defaultColWidth="10.85546875" defaultRowHeight="18"/>
  <cols>
    <col min="1" max="1" width="10.85546875" style="55"/>
    <col min="2" max="2" width="40.42578125" style="55" customWidth="1"/>
    <col min="3" max="8" width="8.42578125" style="55" customWidth="1"/>
    <col min="9" max="9" width="10.85546875" style="55"/>
    <col min="10" max="10" width="11.140625" style="55" customWidth="1"/>
    <col min="11" max="11" width="17.7109375" style="55" bestFit="1" customWidth="1"/>
    <col min="12" max="16384" width="10.85546875" style="55"/>
  </cols>
  <sheetData>
    <row r="7" spans="2:10">
      <c r="B7" s="153" t="s">
        <v>341</v>
      </c>
      <c r="C7" s="121"/>
      <c r="D7" s="121"/>
      <c r="E7" s="121"/>
      <c r="F7" s="121"/>
      <c r="G7" s="121"/>
      <c r="H7" s="121"/>
      <c r="I7" s="121"/>
      <c r="J7" s="121"/>
    </row>
    <row r="8" spans="2:10" s="152" customFormat="1" ht="29.25" customHeight="1">
      <c r="B8" s="154" t="s">
        <v>334</v>
      </c>
      <c r="C8" s="137">
        <v>2011</v>
      </c>
      <c r="D8" s="138">
        <v>2012</v>
      </c>
      <c r="E8" s="138">
        <v>2013</v>
      </c>
      <c r="F8" s="138">
        <v>2014</v>
      </c>
      <c r="G8" s="138">
        <v>2015</v>
      </c>
      <c r="H8" s="138">
        <v>2016</v>
      </c>
      <c r="I8" s="138">
        <v>2017</v>
      </c>
      <c r="J8" s="138" t="s">
        <v>379</v>
      </c>
    </row>
    <row r="9" spans="2:10">
      <c r="B9" s="139" t="s">
        <v>333</v>
      </c>
      <c r="C9" s="155">
        <v>7.4547260485023283</v>
      </c>
      <c r="D9" s="155">
        <v>1.2332907707903262</v>
      </c>
      <c r="E9" s="155">
        <v>1.4329592922694425</v>
      </c>
      <c r="F9" s="155">
        <v>1.3892949173274323</v>
      </c>
      <c r="G9" s="156">
        <v>1.3159096012280675</v>
      </c>
      <c r="H9" s="156">
        <v>1.2761152817187726</v>
      </c>
      <c r="I9" s="156">
        <f>+III.29!I10/III.30!I10</f>
        <v>1.3746122586600522</v>
      </c>
      <c r="J9" s="156">
        <f>III.29!J10/III.30!J10</f>
        <v>1.3927962624263059</v>
      </c>
    </row>
    <row r="10" spans="2:10">
      <c r="B10" s="139" t="s">
        <v>332</v>
      </c>
      <c r="C10" s="155">
        <v>0.38008707363007388</v>
      </c>
      <c r="D10" s="155">
        <v>0.43415410106517949</v>
      </c>
      <c r="E10" s="155">
        <v>0.8707057093840147</v>
      </c>
      <c r="F10" s="155">
        <v>0.85178571590735142</v>
      </c>
      <c r="G10" s="156">
        <v>0.80311907614550404</v>
      </c>
      <c r="H10" s="156">
        <v>1.5872831940388301</v>
      </c>
      <c r="I10" s="156">
        <f>+III.29!I11/III.30!I11</f>
        <v>0.97628473310936925</v>
      </c>
      <c r="J10" s="156">
        <f>III.29!J11/III.30!J11</f>
        <v>0.73351896715332754</v>
      </c>
    </row>
    <row r="11" spans="2:10">
      <c r="B11" s="139" t="s">
        <v>331</v>
      </c>
      <c r="C11" s="155">
        <v>4.0356177960725415</v>
      </c>
      <c r="D11" s="155">
        <v>1.3044420166840014</v>
      </c>
      <c r="E11" s="155">
        <v>1.1803139431455039</v>
      </c>
      <c r="F11" s="155">
        <v>1.3849030187005911</v>
      </c>
      <c r="G11" s="156">
        <v>1.236188203546384</v>
      </c>
      <c r="H11" s="156">
        <v>1.2855902804385906</v>
      </c>
      <c r="I11" s="156">
        <f>+III.29!I12/III.30!I12</f>
        <v>1.5225976457852166</v>
      </c>
      <c r="J11" s="156">
        <f>III.29!J12/III.30!J12</f>
        <v>1.5884653509527216</v>
      </c>
    </row>
    <row r="12" spans="2:10">
      <c r="B12" s="139" t="s">
        <v>330</v>
      </c>
      <c r="C12" s="155">
        <v>0.72997820376069034</v>
      </c>
      <c r="D12" s="155">
        <v>0.80476139561313542</v>
      </c>
      <c r="E12" s="155">
        <v>0.78467332596369943</v>
      </c>
      <c r="F12" s="155">
        <v>0.75285643885946807</v>
      </c>
      <c r="G12" s="156">
        <v>0.72458510208871951</v>
      </c>
      <c r="H12" s="156">
        <v>0.74356214299381873</v>
      </c>
      <c r="I12" s="156">
        <f>+III.29!I13/III.30!I13</f>
        <v>0.84586295943506451</v>
      </c>
      <c r="J12" s="156">
        <f>III.29!J13/III.30!J13</f>
        <v>0.65588208288213534</v>
      </c>
    </row>
    <row r="13" spans="2:10">
      <c r="B13" s="139" t="s">
        <v>329</v>
      </c>
      <c r="C13" s="155">
        <v>0.42434503797869211</v>
      </c>
      <c r="D13" s="155">
        <v>0.38036576281589696</v>
      </c>
      <c r="E13" s="155">
        <v>0.3677896181998585</v>
      </c>
      <c r="F13" s="155">
        <v>0.379417723500796</v>
      </c>
      <c r="G13" s="156">
        <v>0.41675677345750001</v>
      </c>
      <c r="H13" s="156">
        <v>0.38382584823616533</v>
      </c>
      <c r="I13" s="156">
        <f>+III.29!I14/III.30!I14</f>
        <v>0.3135849982565122</v>
      </c>
      <c r="J13" s="156">
        <f>III.29!J14/III.30!J14</f>
        <v>0.17770473913358428</v>
      </c>
    </row>
    <row r="14" spans="2:10">
      <c r="B14" s="139" t="s">
        <v>328</v>
      </c>
      <c r="C14" s="155">
        <v>0.62460602835110168</v>
      </c>
      <c r="D14" s="155">
        <v>0.67835204531649917</v>
      </c>
      <c r="E14" s="155">
        <v>0.71402697253504899</v>
      </c>
      <c r="F14" s="155">
        <v>0.74350308311739588</v>
      </c>
      <c r="G14" s="156">
        <v>0.64808163961010801</v>
      </c>
      <c r="H14" s="156">
        <v>0.75375360118468093</v>
      </c>
      <c r="I14" s="156">
        <f>+III.29!I15/III.30!I15</f>
        <v>0.91903534460653991</v>
      </c>
      <c r="J14" s="156">
        <f>III.29!J15/III.30!J15</f>
        <v>1.0629673530472723</v>
      </c>
    </row>
    <row r="15" spans="2:10">
      <c r="B15" s="139" t="s">
        <v>327</v>
      </c>
      <c r="C15" s="155">
        <v>0.61042154029233353</v>
      </c>
      <c r="D15" s="155">
        <v>0.5086749576753633</v>
      </c>
      <c r="E15" s="155">
        <v>0.52157975243793231</v>
      </c>
      <c r="F15" s="155">
        <v>0.76929530036901062</v>
      </c>
      <c r="G15" s="156">
        <v>0.7571941864206615</v>
      </c>
      <c r="H15" s="156">
        <v>0.61740682144465309</v>
      </c>
      <c r="I15" s="156">
        <f>+III.29!I16/III.30!I16</f>
        <v>0.55174868876630012</v>
      </c>
      <c r="J15" s="156">
        <f>III.29!J16/III.30!J16</f>
        <v>0.93642758655311664</v>
      </c>
    </row>
    <row r="16" spans="2:10">
      <c r="B16" s="139" t="s">
        <v>326</v>
      </c>
      <c r="C16" s="155">
        <v>2.5599973666485022E-2</v>
      </c>
      <c r="D16" s="155">
        <v>0.10515110163616037</v>
      </c>
      <c r="E16" s="155">
        <v>0.11587400067119508</v>
      </c>
      <c r="F16" s="155">
        <v>9.3822151826323572E-2</v>
      </c>
      <c r="G16" s="156">
        <v>7.8205825634875659E-2</v>
      </c>
      <c r="H16" s="156">
        <v>7.6547765838641146E-2</v>
      </c>
      <c r="I16" s="156">
        <f>+III.29!I17/III.30!I17</f>
        <v>8.7883651485659423E-2</v>
      </c>
      <c r="J16" s="156">
        <f>III.29!J17/III.30!J17</f>
        <v>0.35564552412270878</v>
      </c>
    </row>
    <row r="17" spans="2:10">
      <c r="B17" s="139" t="s">
        <v>325</v>
      </c>
      <c r="C17" s="155">
        <v>0.19105428757539109</v>
      </c>
      <c r="D17" s="155">
        <v>1.3183596426489972</v>
      </c>
      <c r="E17" s="155">
        <v>1.1147836141482299</v>
      </c>
      <c r="F17" s="155">
        <v>1.1568758158358936</v>
      </c>
      <c r="G17" s="156">
        <v>0.99021672115016679</v>
      </c>
      <c r="H17" s="156">
        <v>0.88611120791052655</v>
      </c>
      <c r="I17" s="156">
        <f>+III.29!I18/III.30!I18</f>
        <v>0.87806521450978647</v>
      </c>
      <c r="J17" s="156">
        <f>III.29!J18/III.30!J18</f>
        <v>0.66895109695742216</v>
      </c>
    </row>
    <row r="18" spans="2:10">
      <c r="B18" s="141" t="s">
        <v>17</v>
      </c>
      <c r="C18" s="157">
        <v>0.81032015333363039</v>
      </c>
      <c r="D18" s="157">
        <v>0.85376294097070882</v>
      </c>
      <c r="E18" s="157">
        <v>0.82368982532145874</v>
      </c>
      <c r="F18" s="157">
        <v>0.87432315664275362</v>
      </c>
      <c r="G18" s="158">
        <v>0.80890351438444597</v>
      </c>
      <c r="H18" s="158">
        <v>0.83844623011099473</v>
      </c>
      <c r="I18" s="158">
        <f>+III.29!I19/III.30!I19</f>
        <v>0.94248331406719432</v>
      </c>
      <c r="J18" s="158">
        <f>III.29!J19/III.30!J19</f>
        <v>1.0459253955804433</v>
      </c>
    </row>
    <row r="19" spans="2:10">
      <c r="B19" s="90" t="s">
        <v>324</v>
      </c>
      <c r="C19" s="90"/>
      <c r="D19" s="90"/>
      <c r="E19" s="90"/>
      <c r="F19" s="90"/>
      <c r="G19" s="90"/>
      <c r="H19" s="90"/>
      <c r="I19" s="90"/>
      <c r="J19" s="90"/>
    </row>
    <row r="20" spans="2:10">
      <c r="B20" s="100" t="s">
        <v>323</v>
      </c>
      <c r="C20" s="90"/>
      <c r="D20" s="90"/>
      <c r="E20" s="90"/>
      <c r="F20" s="90"/>
      <c r="G20" s="90"/>
      <c r="H20" s="90"/>
      <c r="I20" s="90"/>
      <c r="J20" s="90"/>
    </row>
    <row r="21" spans="2:10">
      <c r="B21" s="321" t="s">
        <v>340</v>
      </c>
      <c r="C21" s="321"/>
      <c r="D21" s="321"/>
      <c r="E21" s="321"/>
      <c r="F21" s="321"/>
      <c r="G21" s="321"/>
      <c r="H21" s="321"/>
      <c r="I21" s="321"/>
      <c r="J21" s="321"/>
    </row>
    <row r="22" spans="2:10">
      <c r="B22" s="321"/>
      <c r="C22" s="321"/>
      <c r="D22" s="321"/>
      <c r="E22" s="321"/>
      <c r="F22" s="321"/>
      <c r="G22" s="321"/>
      <c r="H22" s="321"/>
      <c r="I22" s="321"/>
      <c r="J22" s="321"/>
    </row>
    <row r="23" spans="2:10">
      <c r="B23" s="126" t="s">
        <v>397</v>
      </c>
      <c r="C23" s="90"/>
      <c r="D23" s="90"/>
      <c r="E23" s="90"/>
      <c r="F23" s="90"/>
      <c r="G23" s="90"/>
      <c r="H23" s="90"/>
      <c r="I23" s="90"/>
      <c r="J23" s="90"/>
    </row>
  </sheetData>
  <mergeCells count="1">
    <mergeCell ref="B21:J22"/>
  </mergeCells>
  <pageMargins left="0.26" right="0.21" top="0.74803149606299213" bottom="0.74803149606299213" header="0.31496062992125984" footer="0.31496062992125984"/>
  <pageSetup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M24"/>
  <sheetViews>
    <sheetView showGridLines="0" topLeftCell="A7" zoomScale="90" zoomScaleNormal="90" zoomScalePageLayoutView="85" workbookViewId="0">
      <selection activeCell="B23" sqref="B23:J23"/>
    </sheetView>
  </sheetViews>
  <sheetFormatPr baseColWidth="10" defaultColWidth="10.85546875" defaultRowHeight="18"/>
  <cols>
    <col min="1" max="1" width="10.85546875" style="134"/>
    <col min="2" max="2" width="41.42578125" style="134" customWidth="1"/>
    <col min="3" max="3" width="14" style="134" bestFit="1" customWidth="1"/>
    <col min="4" max="4" width="14.140625" style="134" bestFit="1" customWidth="1"/>
    <col min="5" max="5" width="14" style="134" bestFit="1" customWidth="1"/>
    <col min="6" max="6" width="14.42578125" style="134" bestFit="1" customWidth="1"/>
    <col min="7" max="7" width="14.7109375" style="134" bestFit="1" customWidth="1"/>
    <col min="8" max="8" width="14.140625" style="134" bestFit="1" customWidth="1"/>
    <col min="9" max="10" width="14.7109375" style="134" bestFit="1" customWidth="1"/>
    <col min="11" max="12" width="11.85546875" style="134" bestFit="1" customWidth="1"/>
    <col min="13" max="13" width="11.85546875" style="134" customWidth="1"/>
    <col min="14" max="14" width="11.85546875" style="134" bestFit="1" customWidth="1"/>
    <col min="15" max="15" width="13.7109375" style="134" bestFit="1" customWidth="1"/>
    <col min="16" max="16384" width="10.85546875" style="134"/>
  </cols>
  <sheetData>
    <row r="7" spans="2:11">
      <c r="B7" s="150" t="s">
        <v>342</v>
      </c>
      <c r="C7" s="95"/>
      <c r="D7" s="95"/>
      <c r="E7" s="95"/>
      <c r="F7" s="95"/>
      <c r="G7" s="95"/>
      <c r="H7" s="95"/>
      <c r="I7" s="95"/>
      <c r="J7" s="95"/>
    </row>
    <row r="8" spans="2:11">
      <c r="B8" s="97" t="s">
        <v>293</v>
      </c>
      <c r="C8" s="97"/>
      <c r="D8" s="97"/>
      <c r="E8" s="97"/>
      <c r="F8" s="97"/>
      <c r="G8" s="97"/>
      <c r="H8" s="97"/>
      <c r="I8" s="97"/>
      <c r="J8" s="97"/>
    </row>
    <row r="9" spans="2:11" s="159" customFormat="1" ht="29.25" customHeight="1">
      <c r="B9" s="136" t="s">
        <v>334</v>
      </c>
      <c r="C9" s="162">
        <v>2011</v>
      </c>
      <c r="D9" s="163">
        <v>2012</v>
      </c>
      <c r="E9" s="163">
        <v>2013</v>
      </c>
      <c r="F9" s="163">
        <v>2014</v>
      </c>
      <c r="G9" s="163">
        <v>2015</v>
      </c>
      <c r="H9" s="163">
        <v>2016</v>
      </c>
      <c r="I9" s="163">
        <v>2017</v>
      </c>
      <c r="J9" s="163" t="s">
        <v>379</v>
      </c>
    </row>
    <row r="10" spans="2:11">
      <c r="B10" s="139" t="s">
        <v>333</v>
      </c>
      <c r="C10" s="280">
        <v>2967.9098819999999</v>
      </c>
      <c r="D10" s="280">
        <v>4868.0836060000001</v>
      </c>
      <c r="E10" s="280">
        <v>4667.1375310000003</v>
      </c>
      <c r="F10" s="281">
        <v>5734.5933509999995</v>
      </c>
      <c r="G10" s="281">
        <v>5430.7758329999997</v>
      </c>
      <c r="H10" s="281">
        <v>6069.480732</v>
      </c>
      <c r="I10" s="281">
        <v>6739.9094660000001</v>
      </c>
      <c r="J10" s="281">
        <v>4110.4095345000005</v>
      </c>
      <c r="K10" s="160"/>
    </row>
    <row r="11" spans="2:11">
      <c r="B11" s="139" t="s">
        <v>332</v>
      </c>
      <c r="C11" s="280">
        <v>109.299544</v>
      </c>
      <c r="D11" s="280">
        <v>90.483107000000004</v>
      </c>
      <c r="E11" s="280">
        <v>48.765417999999997</v>
      </c>
      <c r="F11" s="281">
        <v>59.13533799999999</v>
      </c>
      <c r="G11" s="281">
        <v>64.760282000000004</v>
      </c>
      <c r="H11" s="281">
        <v>64.618694000000005</v>
      </c>
      <c r="I11" s="281">
        <v>52.944668</v>
      </c>
      <c r="J11" s="281">
        <v>128.14162890999972</v>
      </c>
      <c r="K11" s="160"/>
    </row>
    <row r="12" spans="2:11">
      <c r="B12" s="139" t="s">
        <v>331</v>
      </c>
      <c r="C12" s="280">
        <v>22865.456269000002</v>
      </c>
      <c r="D12" s="280">
        <v>36607.351115999998</v>
      </c>
      <c r="E12" s="280">
        <v>36068.689266000001</v>
      </c>
      <c r="F12" s="281">
        <v>39436.489697000055</v>
      </c>
      <c r="G12" s="281">
        <v>37654.994581999999</v>
      </c>
      <c r="H12" s="281">
        <v>40135.040396999997</v>
      </c>
      <c r="I12" s="281">
        <v>41384.400000000001</v>
      </c>
      <c r="J12" s="281">
        <v>47206.963624809403</v>
      </c>
      <c r="K12" s="160"/>
    </row>
    <row r="13" spans="2:11">
      <c r="B13" s="139" t="s">
        <v>330</v>
      </c>
      <c r="C13" s="280">
        <v>59167.654384000001</v>
      </c>
      <c r="D13" s="280">
        <v>60911.812791000004</v>
      </c>
      <c r="E13" s="280">
        <v>66100.018979999993</v>
      </c>
      <c r="F13" s="281">
        <v>64658.833429000108</v>
      </c>
      <c r="G13" s="281">
        <v>66985.429342000003</v>
      </c>
      <c r="H13" s="281">
        <v>67582.522821000006</v>
      </c>
      <c r="I13" s="281">
        <v>68406.01999999999</v>
      </c>
      <c r="J13" s="281">
        <v>24987.09003025938</v>
      </c>
      <c r="K13" s="160"/>
    </row>
    <row r="14" spans="2:11">
      <c r="B14" s="139" t="s">
        <v>329</v>
      </c>
      <c r="C14" s="280">
        <v>5781.139682</v>
      </c>
      <c r="D14" s="280">
        <v>6506.293592</v>
      </c>
      <c r="E14" s="280">
        <v>6163.2766150000007</v>
      </c>
      <c r="F14" s="281">
        <v>6284.1984280000115</v>
      </c>
      <c r="G14" s="281">
        <v>6215.2478979999996</v>
      </c>
      <c r="H14" s="281">
        <v>5247.107051</v>
      </c>
      <c r="I14" s="281">
        <v>5085.6100000000006</v>
      </c>
      <c r="J14" s="281">
        <v>2609.4466549100002</v>
      </c>
      <c r="K14" s="160"/>
    </row>
    <row r="15" spans="2:11">
      <c r="B15" s="139" t="s">
        <v>328</v>
      </c>
      <c r="C15" s="280">
        <v>10516.634162</v>
      </c>
      <c r="D15" s="280">
        <v>11331.828460000001</v>
      </c>
      <c r="E15" s="280">
        <v>11917.445241000001</v>
      </c>
      <c r="F15" s="281">
        <v>12732.630329000003</v>
      </c>
      <c r="G15" s="281">
        <v>14354.5108</v>
      </c>
      <c r="H15" s="281">
        <v>14041.557798</v>
      </c>
      <c r="I15" s="281">
        <v>14219.86</v>
      </c>
      <c r="J15" s="281">
        <v>13945.71168498999</v>
      </c>
      <c r="K15" s="160"/>
    </row>
    <row r="16" spans="2:11">
      <c r="B16" s="139" t="s">
        <v>327</v>
      </c>
      <c r="C16" s="280">
        <v>6821.0754130000005</v>
      </c>
      <c r="D16" s="280">
        <v>7913.9547519999996</v>
      </c>
      <c r="E16" s="280">
        <v>8358.9965360000006</v>
      </c>
      <c r="F16" s="281">
        <v>10258.500665000029</v>
      </c>
      <c r="G16" s="281">
        <v>10355.188188</v>
      </c>
      <c r="H16" s="281">
        <v>8539.0594689999998</v>
      </c>
      <c r="I16" s="281">
        <v>8914.16</v>
      </c>
      <c r="J16" s="281">
        <v>6275.0683543499699</v>
      </c>
      <c r="K16" s="160"/>
    </row>
    <row r="17" spans="2:13">
      <c r="B17" s="139" t="s">
        <v>326</v>
      </c>
      <c r="C17" s="280">
        <v>8617.6598770000001</v>
      </c>
      <c r="D17" s="280">
        <v>2132.4028229999999</v>
      </c>
      <c r="E17" s="280">
        <v>2181.2770559999999</v>
      </c>
      <c r="F17" s="281">
        <v>2287.0343080000021</v>
      </c>
      <c r="G17" s="281">
        <v>2725.6332259999999</v>
      </c>
      <c r="H17" s="281">
        <v>2590.7211080000002</v>
      </c>
      <c r="I17" s="281">
        <v>2867.15</v>
      </c>
      <c r="J17" s="281">
        <v>3675.4115737099942</v>
      </c>
      <c r="K17" s="160"/>
    </row>
    <row r="18" spans="2:13">
      <c r="B18" s="139" t="s">
        <v>325</v>
      </c>
      <c r="C18" s="280">
        <v>7667.686232</v>
      </c>
      <c r="D18" s="280">
        <v>1816.672806</v>
      </c>
      <c r="E18" s="280">
        <v>1711.359608</v>
      </c>
      <c r="F18" s="281">
        <v>1933.9117979999971</v>
      </c>
      <c r="G18" s="281">
        <v>1803.0882099999999</v>
      </c>
      <c r="H18" s="281">
        <v>1683.806071</v>
      </c>
      <c r="I18" s="281">
        <v>1700.25</v>
      </c>
      <c r="J18" s="281">
        <v>2420.6550845599882</v>
      </c>
      <c r="K18" s="160"/>
    </row>
    <row r="19" spans="2:13">
      <c r="B19" s="141" t="s">
        <v>17</v>
      </c>
      <c r="C19" s="282">
        <v>124514.51544499998</v>
      </c>
      <c r="D19" s="282">
        <v>132178.88305300003</v>
      </c>
      <c r="E19" s="282">
        <v>137216.96625099998</v>
      </c>
      <c r="F19" s="282">
        <v>143385.32734300019</v>
      </c>
      <c r="G19" s="282">
        <v>145589.62836100001</v>
      </c>
      <c r="H19" s="282">
        <v>145953.91414099999</v>
      </c>
      <c r="I19" s="282">
        <v>149370.30413399998</v>
      </c>
      <c r="J19" s="282">
        <v>105358.89817099873</v>
      </c>
    </row>
    <row r="20" spans="2:13">
      <c r="B20" s="126" t="s">
        <v>324</v>
      </c>
      <c r="C20" s="126"/>
      <c r="D20" s="126"/>
      <c r="E20" s="126"/>
      <c r="F20" s="126"/>
      <c r="G20" s="126"/>
      <c r="H20" s="126"/>
      <c r="I20" s="126"/>
      <c r="J20" s="126"/>
    </row>
    <row r="21" spans="2:13">
      <c r="B21" s="126" t="s">
        <v>398</v>
      </c>
      <c r="C21" s="126"/>
      <c r="D21" s="126"/>
      <c r="E21" s="126"/>
      <c r="F21" s="126"/>
      <c r="G21" s="126"/>
      <c r="H21" s="126"/>
      <c r="I21" s="126"/>
      <c r="J21" s="126"/>
    </row>
    <row r="22" spans="2:13">
      <c r="B22" s="100" t="s">
        <v>323</v>
      </c>
      <c r="C22" s="126"/>
      <c r="D22" s="126"/>
      <c r="E22" s="126"/>
      <c r="F22" s="126"/>
      <c r="G22" s="126"/>
      <c r="H22" s="126"/>
      <c r="I22" s="126"/>
      <c r="J22" s="126"/>
    </row>
    <row r="23" spans="2:13" ht="30" customHeight="1">
      <c r="B23" s="320" t="s">
        <v>391</v>
      </c>
      <c r="C23" s="320"/>
      <c r="D23" s="320"/>
      <c r="E23" s="320"/>
      <c r="F23" s="320"/>
      <c r="G23" s="320"/>
      <c r="H23" s="320"/>
      <c r="I23" s="320"/>
      <c r="J23" s="320"/>
      <c r="L23" s="161"/>
      <c r="M23" s="161"/>
    </row>
    <row r="24" spans="2:13">
      <c r="C24" s="142"/>
      <c r="D24" s="142"/>
      <c r="E24" s="142"/>
      <c r="F24" s="142"/>
      <c r="G24" s="142"/>
      <c r="H24" s="142"/>
      <c r="I24" s="142"/>
      <c r="J24" s="142"/>
      <c r="K24" s="142"/>
      <c r="L24" s="142"/>
      <c r="M24" s="142"/>
    </row>
  </sheetData>
  <mergeCells count="1">
    <mergeCell ref="B23:J23"/>
  </mergeCells>
  <pageMargins left="0.26" right="0.25" top="0.74803149606299213" bottom="0.74803149606299213" header="0.31496062992125984" footer="0.31496062992125984"/>
  <pageSetup scale="83"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J31"/>
  <sheetViews>
    <sheetView topLeftCell="A7" zoomScale="80" zoomScaleNormal="80" workbookViewId="0">
      <selection activeCell="B31" sqref="B31"/>
    </sheetView>
  </sheetViews>
  <sheetFormatPr baseColWidth="10" defaultRowHeight="18"/>
  <cols>
    <col min="1" max="1" width="11.42578125" style="81"/>
    <col min="2" max="2" width="82.28515625" style="81" customWidth="1"/>
    <col min="3" max="9" width="14.7109375" style="81" customWidth="1"/>
    <col min="10" max="10" width="15.28515625" style="81" bestFit="1" customWidth="1"/>
    <col min="11" max="16384" width="11.42578125" style="81"/>
  </cols>
  <sheetData>
    <row r="6" spans="2:10">
      <c r="B6" s="169"/>
    </row>
    <row r="7" spans="2:10">
      <c r="B7" s="67" t="s">
        <v>359</v>
      </c>
      <c r="C7" s="95"/>
      <c r="D7" s="95"/>
      <c r="E7" s="95"/>
      <c r="F7" s="95"/>
      <c r="G7" s="95"/>
      <c r="H7" s="95"/>
      <c r="I7" s="67"/>
      <c r="J7" s="67"/>
    </row>
    <row r="8" spans="2:10">
      <c r="B8" s="96" t="s">
        <v>358</v>
      </c>
      <c r="C8" s="97"/>
      <c r="D8" s="97"/>
      <c r="E8" s="97"/>
      <c r="F8" s="97"/>
      <c r="G8" s="97"/>
      <c r="H8" s="97"/>
      <c r="I8" s="74"/>
      <c r="J8" s="74"/>
    </row>
    <row r="9" spans="2:10">
      <c r="B9" s="170" t="s">
        <v>357</v>
      </c>
      <c r="C9" s="322">
        <v>2011</v>
      </c>
      <c r="D9" s="322">
        <v>2012</v>
      </c>
      <c r="E9" s="322">
        <v>2013</v>
      </c>
      <c r="F9" s="322">
        <v>2014</v>
      </c>
      <c r="G9" s="322">
        <v>2015</v>
      </c>
      <c r="H9" s="322">
        <v>2016</v>
      </c>
      <c r="I9" s="322">
        <v>2017</v>
      </c>
      <c r="J9" s="322">
        <v>2018</v>
      </c>
    </row>
    <row r="10" spans="2:10">
      <c r="B10" s="171" t="s">
        <v>366</v>
      </c>
      <c r="C10" s="323"/>
      <c r="D10" s="323"/>
      <c r="E10" s="323"/>
      <c r="F10" s="323"/>
      <c r="G10" s="323"/>
      <c r="H10" s="323"/>
      <c r="I10" s="323"/>
      <c r="J10" s="323"/>
    </row>
    <row r="11" spans="2:10" ht="15.75" customHeight="1">
      <c r="B11" s="112" t="s">
        <v>355</v>
      </c>
      <c r="C11" s="172"/>
      <c r="D11" s="173"/>
      <c r="E11" s="172"/>
      <c r="F11" s="173"/>
      <c r="G11" s="173"/>
      <c r="H11" s="173"/>
      <c r="I11" s="174"/>
      <c r="J11" s="174"/>
    </row>
    <row r="12" spans="2:10" ht="15.75" customHeight="1">
      <c r="B12" s="111" t="s">
        <v>380</v>
      </c>
      <c r="C12" s="285">
        <v>1996637.5333</v>
      </c>
      <c r="D12" s="285" t="s">
        <v>302</v>
      </c>
      <c r="E12" s="285">
        <v>4379471</v>
      </c>
      <c r="F12" s="285" t="s">
        <v>302</v>
      </c>
      <c r="G12" s="285">
        <v>1962409.3428</v>
      </c>
      <c r="H12" s="285">
        <v>2786844.3938000002</v>
      </c>
      <c r="I12" s="285" t="s">
        <v>302</v>
      </c>
      <c r="J12" s="285" t="s">
        <v>302</v>
      </c>
    </row>
    <row r="13" spans="2:10" ht="15.75" customHeight="1">
      <c r="B13" s="112" t="s">
        <v>354</v>
      </c>
      <c r="C13" s="286">
        <f>+C12</f>
        <v>1996637.5333</v>
      </c>
      <c r="D13" s="286" t="s">
        <v>271</v>
      </c>
      <c r="E13" s="286">
        <f>+E12</f>
        <v>4379471</v>
      </c>
      <c r="F13" s="286" t="s">
        <v>271</v>
      </c>
      <c r="G13" s="286">
        <f>+G12</f>
        <v>1962409.3428</v>
      </c>
      <c r="H13" s="286">
        <f>+H12</f>
        <v>2786844.3938000002</v>
      </c>
      <c r="I13" s="286" t="s">
        <v>271</v>
      </c>
      <c r="J13" s="286" t="s">
        <v>271</v>
      </c>
    </row>
    <row r="14" spans="2:10" ht="15.75" customHeight="1">
      <c r="B14" s="111"/>
      <c r="C14" s="285"/>
      <c r="D14" s="285"/>
      <c r="E14" s="285"/>
      <c r="F14" s="285"/>
      <c r="G14" s="285"/>
      <c r="H14" s="285"/>
      <c r="I14" s="286"/>
      <c r="J14" s="286"/>
    </row>
    <row r="15" spans="2:10" ht="15.75" customHeight="1">
      <c r="B15" s="112" t="s">
        <v>353</v>
      </c>
      <c r="C15" s="285"/>
      <c r="D15" s="285"/>
      <c r="E15" s="285"/>
      <c r="F15" s="285"/>
      <c r="G15" s="285"/>
      <c r="H15" s="285"/>
      <c r="I15" s="286"/>
      <c r="J15" s="286"/>
    </row>
    <row r="16" spans="2:10" ht="15.75" customHeight="1">
      <c r="B16" s="111" t="s">
        <v>352</v>
      </c>
      <c r="C16" s="285"/>
      <c r="D16" s="285"/>
      <c r="E16" s="285"/>
      <c r="F16" s="285"/>
      <c r="G16" s="285"/>
      <c r="H16" s="285"/>
      <c r="I16" s="285"/>
      <c r="J16" s="285"/>
    </row>
    <row r="17" spans="2:10" ht="15.75" customHeight="1">
      <c r="B17" s="111" t="s">
        <v>381</v>
      </c>
      <c r="C17" s="285">
        <v>432000</v>
      </c>
      <c r="D17" s="285">
        <v>448300</v>
      </c>
      <c r="E17" s="285">
        <v>587000</v>
      </c>
      <c r="F17" s="285">
        <v>819000</v>
      </c>
      <c r="G17" s="285">
        <v>503000</v>
      </c>
      <c r="H17" s="285">
        <v>666477.48800000001</v>
      </c>
      <c r="I17" s="285">
        <v>205554.94400000002</v>
      </c>
      <c r="J17" s="285">
        <f>154.716255*1000</f>
        <v>154716.25499999998</v>
      </c>
    </row>
    <row r="18" spans="2:10" ht="15.75" customHeight="1">
      <c r="B18" s="111" t="s">
        <v>351</v>
      </c>
      <c r="C18" s="285">
        <v>305074.43900000001</v>
      </c>
      <c r="D18" s="285">
        <v>317000</v>
      </c>
      <c r="E18" s="285">
        <v>279200.00000000006</v>
      </c>
      <c r="F18" s="285">
        <v>350000</v>
      </c>
      <c r="G18" s="285">
        <v>110000</v>
      </c>
      <c r="H18" s="285">
        <v>0</v>
      </c>
      <c r="I18" s="285">
        <v>0</v>
      </c>
      <c r="J18" s="285">
        <v>0</v>
      </c>
    </row>
    <row r="19" spans="2:10" ht="15.75" customHeight="1">
      <c r="B19" s="111" t="s">
        <v>350</v>
      </c>
      <c r="C19" s="285">
        <v>0</v>
      </c>
      <c r="D19" s="285">
        <v>0</v>
      </c>
      <c r="E19" s="285">
        <v>0</v>
      </c>
      <c r="F19" s="285">
        <v>2987000</v>
      </c>
      <c r="G19" s="285">
        <v>3432034.8388499999</v>
      </c>
      <c r="H19" s="285">
        <v>1306812.6274699999</v>
      </c>
      <c r="I19" s="285">
        <f>2451217861.7/1000</f>
        <v>2451217.8616999998</v>
      </c>
      <c r="J19" s="285">
        <f>2115114998.76/1000</f>
        <v>2115114.9987599999</v>
      </c>
    </row>
    <row r="20" spans="2:10" ht="15.75" customHeight="1">
      <c r="B20" s="112" t="s">
        <v>349</v>
      </c>
      <c r="C20" s="286">
        <f t="shared" ref="C20:J20" si="0">SUM(C17:C19)</f>
        <v>737074.43900000001</v>
      </c>
      <c r="D20" s="286">
        <f t="shared" si="0"/>
        <v>765300</v>
      </c>
      <c r="E20" s="286">
        <f t="shared" si="0"/>
        <v>866200</v>
      </c>
      <c r="F20" s="286">
        <f t="shared" si="0"/>
        <v>4156000</v>
      </c>
      <c r="G20" s="286">
        <f t="shared" si="0"/>
        <v>4045034.8388499999</v>
      </c>
      <c r="H20" s="286">
        <f t="shared" si="0"/>
        <v>1973290.1154700001</v>
      </c>
      <c r="I20" s="286">
        <f t="shared" si="0"/>
        <v>2656772.8056999999</v>
      </c>
      <c r="J20" s="286">
        <f t="shared" si="0"/>
        <v>2269831.2537599998</v>
      </c>
    </row>
    <row r="21" spans="2:10" ht="15.75" customHeight="1">
      <c r="B21" s="111"/>
      <c r="C21" s="285"/>
      <c r="D21" s="285"/>
      <c r="E21" s="285"/>
      <c r="F21" s="285"/>
      <c r="G21" s="285"/>
      <c r="H21" s="285"/>
      <c r="I21" s="286"/>
      <c r="J21" s="286"/>
    </row>
    <row r="22" spans="2:10" ht="15.75" customHeight="1">
      <c r="B22" s="112" t="s">
        <v>17</v>
      </c>
      <c r="C22" s="285"/>
      <c r="D22" s="285"/>
      <c r="E22" s="285"/>
      <c r="F22" s="285"/>
      <c r="G22" s="285"/>
      <c r="H22" s="285"/>
      <c r="I22" s="286"/>
      <c r="J22" s="286"/>
    </row>
    <row r="23" spans="2:10" ht="15.75" customHeight="1">
      <c r="B23" s="111" t="s">
        <v>380</v>
      </c>
      <c r="C23" s="285">
        <f>C13</f>
        <v>1996637.5333</v>
      </c>
      <c r="D23" s="285" t="s">
        <v>271</v>
      </c>
      <c r="E23" s="285">
        <f>E13</f>
        <v>4379471</v>
      </c>
      <c r="F23" s="285" t="s">
        <v>271</v>
      </c>
      <c r="G23" s="285">
        <f>+G13</f>
        <v>1962409.3428</v>
      </c>
      <c r="H23" s="285">
        <f>+H13</f>
        <v>2786844.3938000002</v>
      </c>
      <c r="I23" s="285" t="s">
        <v>271</v>
      </c>
      <c r="J23" s="285" t="s">
        <v>271</v>
      </c>
    </row>
    <row r="24" spans="2:10" ht="15.75" customHeight="1">
      <c r="B24" s="111" t="s">
        <v>348</v>
      </c>
      <c r="C24" s="285">
        <f t="shared" ref="C24:J24" si="1">C20</f>
        <v>737074.43900000001</v>
      </c>
      <c r="D24" s="285">
        <f t="shared" si="1"/>
        <v>765300</v>
      </c>
      <c r="E24" s="285">
        <f t="shared" si="1"/>
        <v>866200</v>
      </c>
      <c r="F24" s="285">
        <f t="shared" si="1"/>
        <v>4156000</v>
      </c>
      <c r="G24" s="285">
        <f t="shared" si="1"/>
        <v>4045034.8388499999</v>
      </c>
      <c r="H24" s="285">
        <f t="shared" si="1"/>
        <v>1973290.1154700001</v>
      </c>
      <c r="I24" s="285">
        <f t="shared" si="1"/>
        <v>2656772.8056999999</v>
      </c>
      <c r="J24" s="285">
        <f t="shared" si="1"/>
        <v>2269831.2537599998</v>
      </c>
    </row>
    <row r="25" spans="2:10" ht="15.75" customHeight="1">
      <c r="B25" s="175" t="s">
        <v>347</v>
      </c>
      <c r="C25" s="185">
        <f>SUM(C23:C24)</f>
        <v>2733711.9723</v>
      </c>
      <c r="D25" s="185" t="s">
        <v>271</v>
      </c>
      <c r="E25" s="185">
        <f>SUM(E23:E24)</f>
        <v>5245671</v>
      </c>
      <c r="F25" s="185" t="s">
        <v>271</v>
      </c>
      <c r="G25" s="185">
        <f>+G24+G23</f>
        <v>6007444.1816499997</v>
      </c>
      <c r="H25" s="185">
        <f>+H24+H23</f>
        <v>4760134.5092700003</v>
      </c>
      <c r="I25" s="185" t="s">
        <v>271</v>
      </c>
      <c r="J25" s="185" t="s">
        <v>271</v>
      </c>
    </row>
    <row r="26" spans="2:10">
      <c r="B26" s="176" t="s">
        <v>346</v>
      </c>
      <c r="D26" s="164"/>
      <c r="F26" s="164"/>
      <c r="G26" s="164"/>
      <c r="H26" s="164"/>
    </row>
    <row r="27" spans="2:10">
      <c r="B27" s="176" t="s">
        <v>279</v>
      </c>
      <c r="C27" s="164"/>
      <c r="E27" s="164"/>
      <c r="F27" s="167"/>
      <c r="G27" s="167"/>
      <c r="H27" s="164"/>
    </row>
    <row r="28" spans="2:10">
      <c r="B28" s="176" t="s">
        <v>345</v>
      </c>
      <c r="D28" s="164"/>
      <c r="F28" s="167"/>
      <c r="G28" s="167"/>
      <c r="H28" s="164"/>
    </row>
    <row r="29" spans="2:10">
      <c r="B29" s="176" t="s">
        <v>344</v>
      </c>
      <c r="D29" s="164"/>
      <c r="F29" s="167"/>
      <c r="G29" s="167"/>
      <c r="H29" s="164"/>
    </row>
    <row r="30" spans="2:10">
      <c r="B30" s="88" t="s">
        <v>360</v>
      </c>
      <c r="C30" s="168"/>
      <c r="D30" s="167"/>
      <c r="E30" s="168"/>
      <c r="H30" s="167"/>
      <c r="I30" s="168"/>
    </row>
    <row r="31" spans="2:10">
      <c r="B31" s="88" t="s">
        <v>343</v>
      </c>
      <c r="C31" s="168"/>
      <c r="D31" s="167"/>
      <c r="E31" s="168"/>
      <c r="H31" s="167"/>
      <c r="I31" s="168"/>
    </row>
  </sheetData>
  <mergeCells count="8">
    <mergeCell ref="G9:G10"/>
    <mergeCell ref="H9:H10"/>
    <mergeCell ref="I9:I10"/>
    <mergeCell ref="J9:J10"/>
    <mergeCell ref="C9:C10"/>
    <mergeCell ref="D9:D10"/>
    <mergeCell ref="E9:E10"/>
    <mergeCell ref="F9:F10"/>
  </mergeCells>
  <pageMargins left="0.25" right="0.25" top="0.75" bottom="0.75" header="0.3" footer="0.3"/>
  <pageSetup scale="66" fitToHeight="0"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34"/>
  <sheetViews>
    <sheetView topLeftCell="A10" zoomScale="70" zoomScaleNormal="70" workbookViewId="0">
      <selection activeCell="B32" sqref="B32"/>
    </sheetView>
  </sheetViews>
  <sheetFormatPr baseColWidth="10" defaultRowHeight="18"/>
  <cols>
    <col min="1" max="1" width="11.42578125" style="81"/>
    <col min="2" max="2" width="75.140625" style="81" customWidth="1"/>
    <col min="3" max="3" width="15.42578125" style="81" bestFit="1" customWidth="1"/>
    <col min="4" max="4" width="14.7109375" style="81" customWidth="1"/>
    <col min="5" max="7" width="15.42578125" style="81" bestFit="1" customWidth="1"/>
    <col min="8" max="8" width="15.85546875" style="81" bestFit="1" customWidth="1"/>
    <col min="9" max="9" width="15.42578125" style="81" bestFit="1" customWidth="1"/>
    <col min="10" max="10" width="15" style="81" bestFit="1" customWidth="1"/>
    <col min="11" max="16384" width="11.42578125" style="81"/>
  </cols>
  <sheetData>
    <row r="6" spans="2:10">
      <c r="B6" s="169"/>
    </row>
    <row r="7" spans="2:10">
      <c r="B7" s="67" t="s">
        <v>363</v>
      </c>
      <c r="C7" s="95"/>
      <c r="D7" s="95"/>
      <c r="E7" s="95"/>
      <c r="F7" s="95"/>
      <c r="G7" s="95"/>
      <c r="H7" s="95"/>
      <c r="I7" s="67"/>
      <c r="J7" s="67"/>
    </row>
    <row r="8" spans="2:10">
      <c r="B8" s="96" t="s">
        <v>362</v>
      </c>
      <c r="C8" s="97"/>
      <c r="D8" s="97"/>
      <c r="E8" s="97"/>
      <c r="F8" s="97"/>
      <c r="G8" s="97"/>
      <c r="H8" s="97"/>
      <c r="I8" s="74"/>
      <c r="J8" s="74"/>
    </row>
    <row r="9" spans="2:10">
      <c r="B9" s="170" t="s">
        <v>357</v>
      </c>
      <c r="C9" s="322">
        <v>2011</v>
      </c>
      <c r="D9" s="322">
        <v>2012</v>
      </c>
      <c r="E9" s="322">
        <v>2013</v>
      </c>
      <c r="F9" s="322">
        <v>2014</v>
      </c>
      <c r="G9" s="322">
        <v>2015</v>
      </c>
      <c r="H9" s="322">
        <v>2016</v>
      </c>
      <c r="I9" s="322">
        <v>2017</v>
      </c>
      <c r="J9" s="322">
        <v>2018</v>
      </c>
    </row>
    <row r="10" spans="2:10">
      <c r="B10" s="171" t="s">
        <v>356</v>
      </c>
      <c r="C10" s="323"/>
      <c r="D10" s="323"/>
      <c r="E10" s="323"/>
      <c r="F10" s="323"/>
      <c r="G10" s="323"/>
      <c r="H10" s="323"/>
      <c r="I10" s="323"/>
      <c r="J10" s="323"/>
    </row>
    <row r="11" spans="2:10" ht="15.75" customHeight="1">
      <c r="B11" s="112" t="s">
        <v>355</v>
      </c>
      <c r="C11" s="172"/>
      <c r="D11" s="173"/>
      <c r="E11" s="172"/>
      <c r="F11" s="173"/>
      <c r="G11" s="173"/>
      <c r="H11" s="173"/>
      <c r="I11" s="174"/>
      <c r="J11" s="174"/>
    </row>
    <row r="12" spans="2:10" ht="15.75" customHeight="1">
      <c r="B12" s="111" t="s">
        <v>380</v>
      </c>
      <c r="C12" s="285">
        <v>2110580.5401010946</v>
      </c>
      <c r="D12" s="285" t="s">
        <v>271</v>
      </c>
      <c r="E12" s="285">
        <v>4379471</v>
      </c>
      <c r="F12" s="285" t="s">
        <v>271</v>
      </c>
      <c r="G12" s="285">
        <v>1828554.8983319434</v>
      </c>
      <c r="H12" s="285">
        <v>2464895.8179088179</v>
      </c>
      <c r="I12" s="285" t="s">
        <v>271</v>
      </c>
      <c r="J12" s="285" t="s">
        <v>271</v>
      </c>
    </row>
    <row r="13" spans="2:10" ht="15.75" customHeight="1">
      <c r="B13" s="112" t="s">
        <v>354</v>
      </c>
      <c r="C13" s="286">
        <v>2110580.5401010946</v>
      </c>
      <c r="D13" s="286" t="s">
        <v>271</v>
      </c>
      <c r="E13" s="286">
        <v>4379471</v>
      </c>
      <c r="F13" s="286" t="s">
        <v>271</v>
      </c>
      <c r="G13" s="286">
        <v>1828554.8983319434</v>
      </c>
      <c r="H13" s="286">
        <v>2464895.8179088179</v>
      </c>
      <c r="I13" s="286" t="s">
        <v>271</v>
      </c>
      <c r="J13" s="286" t="s">
        <v>271</v>
      </c>
    </row>
    <row r="14" spans="2:10" ht="15.75" customHeight="1">
      <c r="B14" s="111"/>
      <c r="C14" s="285"/>
      <c r="D14" s="285"/>
      <c r="E14" s="285"/>
      <c r="F14" s="285"/>
      <c r="G14" s="285"/>
      <c r="H14" s="285"/>
      <c r="I14" s="286"/>
      <c r="J14" s="286"/>
    </row>
    <row r="15" spans="2:10" ht="15.75" customHeight="1">
      <c r="B15" s="112" t="s">
        <v>353</v>
      </c>
      <c r="C15" s="285"/>
      <c r="D15" s="285"/>
      <c r="E15" s="285"/>
      <c r="F15" s="285"/>
      <c r="G15" s="285"/>
      <c r="H15" s="285"/>
      <c r="I15" s="286"/>
      <c r="J15" s="286"/>
    </row>
    <row r="16" spans="2:10" ht="15.75" customHeight="1">
      <c r="B16" s="111" t="s">
        <v>352</v>
      </c>
      <c r="C16" s="285"/>
      <c r="D16" s="285"/>
      <c r="E16" s="285"/>
      <c r="F16" s="285"/>
      <c r="G16" s="285"/>
      <c r="H16" s="285"/>
      <c r="I16" s="285"/>
      <c r="J16" s="285"/>
    </row>
    <row r="17" spans="2:10" ht="15.75" customHeight="1">
      <c r="B17" s="111" t="s">
        <v>381</v>
      </c>
      <c r="C17" s="285">
        <v>456653.13714538736</v>
      </c>
      <c r="D17" s="285">
        <v>455147.47018646431</v>
      </c>
      <c r="E17" s="285">
        <v>587000</v>
      </c>
      <c r="F17" s="285">
        <v>784390.22328565083</v>
      </c>
      <c r="G17" s="285">
        <v>468690.75365725346</v>
      </c>
      <c r="H17" s="285">
        <v>589483.06427024386</v>
      </c>
      <c r="I17" s="285">
        <v>141467.87383837978</v>
      </c>
      <c r="J17" s="285">
        <v>121894.77698756395</v>
      </c>
    </row>
    <row r="18" spans="2:10" ht="15.75" customHeight="1">
      <c r="B18" s="111" t="s">
        <v>351</v>
      </c>
      <c r="C18" s="285">
        <v>322484.25840791466</v>
      </c>
      <c r="D18" s="285">
        <v>321841.95415817352</v>
      </c>
      <c r="E18" s="285">
        <v>279200</v>
      </c>
      <c r="F18" s="285">
        <v>335209.49713062006</v>
      </c>
      <c r="G18" s="285">
        <v>102496.98390118862</v>
      </c>
      <c r="H18" s="285">
        <v>0</v>
      </c>
      <c r="I18" s="285">
        <v>0</v>
      </c>
      <c r="J18" s="285">
        <v>0</v>
      </c>
    </row>
    <row r="19" spans="2:10" ht="15.75" customHeight="1">
      <c r="B19" s="111" t="s">
        <v>350</v>
      </c>
      <c r="C19" s="285">
        <v>0</v>
      </c>
      <c r="D19" s="285">
        <v>0</v>
      </c>
      <c r="E19" s="285">
        <v>0</v>
      </c>
      <c r="F19" s="285">
        <v>2987000</v>
      </c>
      <c r="G19" s="285">
        <v>3197938.3602356995</v>
      </c>
      <c r="H19" s="285">
        <v>1155843.8596024481</v>
      </c>
      <c r="I19" s="285">
        <v>2033512.5750849759</v>
      </c>
      <c r="J19" s="285">
        <v>1666414.8901283953</v>
      </c>
    </row>
    <row r="20" spans="2:10" ht="15.75" customHeight="1">
      <c r="B20" s="112" t="s">
        <v>349</v>
      </c>
      <c r="C20" s="286">
        <v>779137.39555330202</v>
      </c>
      <c r="D20" s="286">
        <v>776989.4243446379</v>
      </c>
      <c r="E20" s="286">
        <v>866200</v>
      </c>
      <c r="F20" s="286">
        <v>4106599.7204162711</v>
      </c>
      <c r="G20" s="286">
        <v>3769126.0977941416</v>
      </c>
      <c r="H20" s="286">
        <v>1745326.923872692</v>
      </c>
      <c r="I20" s="286">
        <v>2174980.4489233559</v>
      </c>
      <c r="J20" s="286">
        <v>1788309.6671159593</v>
      </c>
    </row>
    <row r="21" spans="2:10" ht="15.75" customHeight="1">
      <c r="B21" s="111"/>
      <c r="C21" s="285"/>
      <c r="D21" s="285"/>
      <c r="E21" s="285"/>
      <c r="F21" s="285"/>
      <c r="G21" s="285"/>
      <c r="H21" s="285"/>
      <c r="I21" s="286"/>
      <c r="J21" s="286"/>
    </row>
    <row r="22" spans="2:10" ht="15.75" customHeight="1">
      <c r="B22" s="112" t="s">
        <v>17</v>
      </c>
      <c r="C22" s="285"/>
      <c r="D22" s="285"/>
      <c r="E22" s="285"/>
      <c r="F22" s="285"/>
      <c r="G22" s="285"/>
      <c r="H22" s="285"/>
      <c r="I22" s="286"/>
      <c r="J22" s="286"/>
    </row>
    <row r="23" spans="2:10" ht="15.75" customHeight="1">
      <c r="B23" s="111" t="s">
        <v>380</v>
      </c>
      <c r="C23" s="285">
        <v>2110580.5401010946</v>
      </c>
      <c r="D23" s="285" t="s">
        <v>271</v>
      </c>
      <c r="E23" s="285">
        <v>4379471</v>
      </c>
      <c r="F23" s="285" t="s">
        <v>271</v>
      </c>
      <c r="G23" s="285">
        <v>1828554.8983319434</v>
      </c>
      <c r="H23" s="285">
        <v>2464895.8179088179</v>
      </c>
      <c r="I23" s="285" t="s">
        <v>271</v>
      </c>
      <c r="J23" s="285" t="s">
        <v>271</v>
      </c>
    </row>
    <row r="24" spans="2:10" ht="15.75" customHeight="1">
      <c r="B24" s="111" t="s">
        <v>348</v>
      </c>
      <c r="C24" s="285">
        <v>779137.39555330202</v>
      </c>
      <c r="D24" s="285">
        <v>776989.4243446379</v>
      </c>
      <c r="E24" s="285">
        <v>866200</v>
      </c>
      <c r="F24" s="285">
        <v>4106599.7204162711</v>
      </c>
      <c r="G24" s="285">
        <v>3769126.0977941416</v>
      </c>
      <c r="H24" s="285">
        <v>1745326.923872692</v>
      </c>
      <c r="I24" s="285">
        <v>2174980.4489233559</v>
      </c>
      <c r="J24" s="285">
        <v>1788309.6671159593</v>
      </c>
    </row>
    <row r="25" spans="2:10" ht="15.75" customHeight="1">
      <c r="B25" s="175" t="s">
        <v>347</v>
      </c>
      <c r="C25" s="185">
        <v>2889717.9356543967</v>
      </c>
      <c r="D25" s="185" t="s">
        <v>271</v>
      </c>
      <c r="E25" s="185">
        <v>5245671</v>
      </c>
      <c r="F25" s="185" t="s">
        <v>271</v>
      </c>
      <c r="G25" s="185">
        <v>5597680.9961260855</v>
      </c>
      <c r="H25" s="185">
        <v>4210222.7417815104</v>
      </c>
      <c r="I25" s="185" t="s">
        <v>271</v>
      </c>
      <c r="J25" s="185" t="s">
        <v>271</v>
      </c>
    </row>
    <row r="26" spans="2:10" ht="15.75" customHeight="1">
      <c r="B26" s="178" t="s">
        <v>361</v>
      </c>
      <c r="C26" s="179">
        <v>94.601342870543249</v>
      </c>
      <c r="D26" s="179">
        <v>98.495549105511003</v>
      </c>
      <c r="E26" s="179">
        <v>100</v>
      </c>
      <c r="F26" s="179">
        <v>104.41231617719249</v>
      </c>
      <c r="G26" s="179">
        <v>107.32023110655099</v>
      </c>
      <c r="H26" s="179">
        <v>113.06134618558926</v>
      </c>
      <c r="I26" s="179">
        <v>120.54107221823151</v>
      </c>
      <c r="J26" s="179">
        <v>126.92607413013651</v>
      </c>
    </row>
    <row r="27" spans="2:10">
      <c r="B27" s="176" t="s">
        <v>346</v>
      </c>
    </row>
    <row r="28" spans="2:10">
      <c r="B28" s="176" t="s">
        <v>279</v>
      </c>
      <c r="C28" s="164"/>
      <c r="E28" s="164"/>
      <c r="F28" s="167"/>
      <c r="G28" s="167"/>
      <c r="H28" s="164"/>
    </row>
    <row r="29" spans="2:10">
      <c r="B29" s="176" t="s">
        <v>345</v>
      </c>
      <c r="D29" s="164"/>
      <c r="F29" s="167"/>
      <c r="G29" s="167"/>
      <c r="H29" s="164"/>
    </row>
    <row r="30" spans="2:10">
      <c r="B30" s="176" t="s">
        <v>344</v>
      </c>
      <c r="D30" s="164"/>
      <c r="F30" s="167"/>
      <c r="G30" s="167"/>
      <c r="H30" s="164"/>
    </row>
    <row r="31" spans="2:10">
      <c r="B31" s="88" t="s">
        <v>399</v>
      </c>
      <c r="C31" s="168"/>
      <c r="D31" s="167"/>
      <c r="E31" s="168"/>
      <c r="H31" s="167"/>
      <c r="I31" s="168"/>
    </row>
    <row r="32" spans="2:10" ht="12" customHeight="1">
      <c r="C32" s="168"/>
      <c r="D32" s="167"/>
      <c r="E32" s="168"/>
      <c r="H32" s="167"/>
      <c r="I32" s="168"/>
    </row>
    <row r="34" spans="3:3">
      <c r="C34" s="177"/>
    </row>
  </sheetData>
  <mergeCells count="8">
    <mergeCell ref="I9:I10"/>
    <mergeCell ref="J9:J10"/>
    <mergeCell ref="C9:C10"/>
    <mergeCell ref="D9:D10"/>
    <mergeCell ref="E9:E10"/>
    <mergeCell ref="F9:F10"/>
    <mergeCell ref="G9:G10"/>
    <mergeCell ref="H9:H10"/>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34"/>
  <sheetViews>
    <sheetView zoomScale="80" zoomScaleNormal="80" workbookViewId="0">
      <selection activeCell="B30" sqref="B30"/>
    </sheetView>
  </sheetViews>
  <sheetFormatPr baseColWidth="10" defaultRowHeight="18"/>
  <cols>
    <col min="1" max="1" width="11.42578125" style="81"/>
    <col min="2" max="2" width="81.7109375" style="81" customWidth="1"/>
    <col min="3" max="9" width="14.7109375" style="81" customWidth="1"/>
    <col min="10" max="10" width="14" style="81" bestFit="1" customWidth="1"/>
    <col min="11" max="16384" width="11.42578125" style="81"/>
  </cols>
  <sheetData>
    <row r="6" spans="2:10">
      <c r="B6" s="169"/>
    </row>
    <row r="7" spans="2:10">
      <c r="B7" s="67" t="s">
        <v>365</v>
      </c>
      <c r="C7" s="95"/>
      <c r="D7" s="95"/>
      <c r="E7" s="95"/>
      <c r="F7" s="95"/>
      <c r="G7" s="95"/>
      <c r="H7" s="95"/>
      <c r="I7" s="67"/>
      <c r="J7" s="67"/>
    </row>
    <row r="8" spans="2:10">
      <c r="B8" s="96" t="s">
        <v>364</v>
      </c>
      <c r="C8" s="97"/>
      <c r="D8" s="97"/>
      <c r="E8" s="97"/>
      <c r="F8" s="97"/>
      <c r="G8" s="97"/>
      <c r="H8" s="97"/>
      <c r="I8" s="74"/>
      <c r="J8" s="74"/>
    </row>
    <row r="9" spans="2:10">
      <c r="B9" s="170" t="s">
        <v>357</v>
      </c>
      <c r="C9" s="322">
        <v>2011</v>
      </c>
      <c r="D9" s="322">
        <v>2012</v>
      </c>
      <c r="E9" s="322">
        <v>2013</v>
      </c>
      <c r="F9" s="322">
        <v>2014</v>
      </c>
      <c r="G9" s="322">
        <v>2015</v>
      </c>
      <c r="H9" s="322">
        <v>2016</v>
      </c>
      <c r="I9" s="322">
        <v>2017</v>
      </c>
      <c r="J9" s="322">
        <v>2018</v>
      </c>
    </row>
    <row r="10" spans="2:10">
      <c r="B10" s="171" t="s">
        <v>356</v>
      </c>
      <c r="C10" s="323"/>
      <c r="D10" s="323"/>
      <c r="E10" s="323"/>
      <c r="F10" s="323"/>
      <c r="G10" s="323"/>
      <c r="H10" s="323"/>
      <c r="I10" s="323"/>
      <c r="J10" s="323"/>
    </row>
    <row r="11" spans="2:10" ht="15.75" customHeight="1">
      <c r="B11" s="112" t="s">
        <v>355</v>
      </c>
      <c r="C11" s="172"/>
      <c r="D11" s="173"/>
      <c r="E11" s="172"/>
      <c r="F11" s="173"/>
      <c r="G11" s="173"/>
      <c r="H11" s="173"/>
      <c r="I11" s="174"/>
      <c r="J11" s="174"/>
    </row>
    <row r="12" spans="2:10" ht="15.75" customHeight="1">
      <c r="B12" s="111" t="s">
        <v>380</v>
      </c>
      <c r="C12" s="283">
        <v>2678877.0209049508</v>
      </c>
      <c r="D12" s="283" t="s">
        <v>271</v>
      </c>
      <c r="E12" s="283">
        <v>5558734.1587210847</v>
      </c>
      <c r="F12" s="283" t="s">
        <v>271</v>
      </c>
      <c r="G12" s="283">
        <v>2320912.9457670446</v>
      </c>
      <c r="H12" s="283">
        <v>3128595.4930695808</v>
      </c>
      <c r="I12" s="283" t="s">
        <v>271</v>
      </c>
      <c r="J12" s="283" t="s">
        <v>271</v>
      </c>
    </row>
    <row r="13" spans="2:10" ht="15.75" customHeight="1">
      <c r="B13" s="112" t="s">
        <v>354</v>
      </c>
      <c r="C13" s="284">
        <v>2678877.0209049508</v>
      </c>
      <c r="D13" s="284" t="s">
        <v>271</v>
      </c>
      <c r="E13" s="284">
        <v>5558734.1587210847</v>
      </c>
      <c r="F13" s="284" t="s">
        <v>271</v>
      </c>
      <c r="G13" s="284">
        <v>2320912.9457670446</v>
      </c>
      <c r="H13" s="284">
        <v>3128595.4930695808</v>
      </c>
      <c r="I13" s="284" t="s">
        <v>271</v>
      </c>
      <c r="J13" s="284" t="s">
        <v>271</v>
      </c>
    </row>
    <row r="14" spans="2:10" ht="15.75" customHeight="1">
      <c r="B14" s="111"/>
      <c r="C14" s="283"/>
      <c r="D14" s="283"/>
      <c r="E14" s="283"/>
      <c r="F14" s="283"/>
      <c r="G14" s="283"/>
      <c r="H14" s="283"/>
      <c r="I14" s="284"/>
      <c r="J14" s="284"/>
    </row>
    <row r="15" spans="2:10" ht="15.75" customHeight="1">
      <c r="B15" s="112" t="s">
        <v>353</v>
      </c>
      <c r="C15" s="283"/>
      <c r="D15" s="283"/>
      <c r="E15" s="283"/>
      <c r="F15" s="283"/>
      <c r="G15" s="283"/>
      <c r="H15" s="283"/>
      <c r="I15" s="284"/>
      <c r="J15" s="284"/>
    </row>
    <row r="16" spans="2:10" ht="15.75" customHeight="1">
      <c r="B16" s="111" t="s">
        <v>352</v>
      </c>
      <c r="C16" s="283"/>
      <c r="D16" s="283"/>
      <c r="E16" s="283"/>
      <c r="F16" s="283"/>
      <c r="G16" s="283"/>
      <c r="H16" s="283"/>
      <c r="I16" s="283"/>
      <c r="J16" s="283"/>
    </row>
    <row r="17" spans="2:10" ht="15.75" customHeight="1">
      <c r="B17" s="111" t="s">
        <v>381</v>
      </c>
      <c r="C17" s="283">
        <v>579611.89937074832</v>
      </c>
      <c r="D17" s="283">
        <v>577700.81541031273</v>
      </c>
      <c r="E17" s="283">
        <v>587000</v>
      </c>
      <c r="F17" s="283">
        <v>995595.7162770885</v>
      </c>
      <c r="G17" s="283">
        <v>594890.77342810109</v>
      </c>
      <c r="H17" s="283">
        <v>748207.71114024997</v>
      </c>
      <c r="I17" s="283">
        <v>179559.61841842992</v>
      </c>
      <c r="J17" s="283">
        <v>154716.255</v>
      </c>
    </row>
    <row r="18" spans="2:10" ht="15.75" customHeight="1">
      <c r="B18" s="111" t="s">
        <v>351</v>
      </c>
      <c r="C18" s="283">
        <v>409316.60888485069</v>
      </c>
      <c r="D18" s="283">
        <v>408501.35731668328</v>
      </c>
      <c r="E18" s="283">
        <v>279200</v>
      </c>
      <c r="F18" s="283">
        <v>425468.25481926854</v>
      </c>
      <c r="G18" s="283">
        <v>130095.39776757677</v>
      </c>
      <c r="H18" s="283">
        <v>0</v>
      </c>
      <c r="I18" s="283">
        <v>0</v>
      </c>
      <c r="J18" s="283">
        <v>0</v>
      </c>
    </row>
    <row r="19" spans="2:10" ht="15.75" customHeight="1">
      <c r="B19" s="111" t="s">
        <v>350</v>
      </c>
      <c r="C19" s="283">
        <v>0</v>
      </c>
      <c r="D19" s="283">
        <v>0</v>
      </c>
      <c r="E19" s="283">
        <v>0</v>
      </c>
      <c r="F19" s="283">
        <v>2987000</v>
      </c>
      <c r="G19" s="283">
        <v>4059017.6137488359</v>
      </c>
      <c r="H19" s="283">
        <v>1467067.2340676342</v>
      </c>
      <c r="I19" s="283">
        <v>2581057.6784980041</v>
      </c>
      <c r="J19" s="283">
        <v>2115114.9987599999</v>
      </c>
    </row>
    <row r="20" spans="2:10" ht="15.75" customHeight="1">
      <c r="B20" s="112" t="s">
        <v>349</v>
      </c>
      <c r="C20" s="284">
        <v>988928.50825559907</v>
      </c>
      <c r="D20" s="284">
        <v>986202.17272699601</v>
      </c>
      <c r="E20" s="284">
        <v>866200</v>
      </c>
      <c r="F20" s="284">
        <v>4408063.9710963573</v>
      </c>
      <c r="G20" s="284">
        <v>4784003.7849445138</v>
      </c>
      <c r="H20" s="284">
        <v>2215274.9452078841</v>
      </c>
      <c r="I20" s="284">
        <v>2760617.2969164341</v>
      </c>
      <c r="J20" s="284">
        <v>2269831.2537599998</v>
      </c>
    </row>
    <row r="21" spans="2:10" ht="15.75" customHeight="1">
      <c r="B21" s="111"/>
      <c r="C21" s="283"/>
      <c r="D21" s="283"/>
      <c r="E21" s="283"/>
      <c r="F21" s="283"/>
      <c r="G21" s="283"/>
      <c r="H21" s="283"/>
      <c r="I21" s="284"/>
      <c r="J21" s="284"/>
    </row>
    <row r="22" spans="2:10" ht="15.75" customHeight="1">
      <c r="B22" s="112" t="s">
        <v>17</v>
      </c>
      <c r="C22" s="283"/>
      <c r="D22" s="283"/>
      <c r="E22" s="283"/>
      <c r="F22" s="283"/>
      <c r="G22" s="283"/>
      <c r="H22" s="283"/>
      <c r="I22" s="284"/>
      <c r="J22" s="284"/>
    </row>
    <row r="23" spans="2:10" ht="15.75" customHeight="1">
      <c r="B23" s="111" t="s">
        <v>380</v>
      </c>
      <c r="C23" s="283">
        <v>2678877.0209049508</v>
      </c>
      <c r="D23" s="283" t="s">
        <v>271</v>
      </c>
      <c r="E23" s="283">
        <v>5558734.1587210847</v>
      </c>
      <c r="F23" s="283" t="s">
        <v>271</v>
      </c>
      <c r="G23" s="283">
        <v>2320912.9457670446</v>
      </c>
      <c r="H23" s="283">
        <v>3128595.4930695808</v>
      </c>
      <c r="I23" s="283" t="s">
        <v>271</v>
      </c>
      <c r="J23" s="283" t="s">
        <v>271</v>
      </c>
    </row>
    <row r="24" spans="2:10" ht="15.75" customHeight="1">
      <c r="B24" s="111" t="s">
        <v>348</v>
      </c>
      <c r="C24" s="283">
        <v>988928.50825559907</v>
      </c>
      <c r="D24" s="283">
        <v>986202.17272699601</v>
      </c>
      <c r="E24" s="283">
        <v>866200</v>
      </c>
      <c r="F24" s="283">
        <v>4408063.9710963573</v>
      </c>
      <c r="G24" s="283">
        <v>4784003.7849445138</v>
      </c>
      <c r="H24" s="283">
        <v>2215274.9452078841</v>
      </c>
      <c r="I24" s="283">
        <v>2760617.2969164341</v>
      </c>
      <c r="J24" s="283">
        <v>2269831.2537599998</v>
      </c>
    </row>
    <row r="25" spans="2:10" ht="15.75" customHeight="1">
      <c r="B25" s="175" t="s">
        <v>347</v>
      </c>
      <c r="C25" s="186">
        <v>3667805.5291605499</v>
      </c>
      <c r="D25" s="186" t="s">
        <v>271</v>
      </c>
      <c r="E25" s="186">
        <v>6424934.1587210847</v>
      </c>
      <c r="F25" s="186" t="s">
        <v>271</v>
      </c>
      <c r="G25" s="186">
        <v>7104916.7307115588</v>
      </c>
      <c r="H25" s="186">
        <v>5343870.4382774644</v>
      </c>
      <c r="I25" s="186" t="s">
        <v>271</v>
      </c>
      <c r="J25" s="186" t="s">
        <v>271</v>
      </c>
    </row>
    <row r="26" spans="2:10" ht="15.75" customHeight="1">
      <c r="B26" s="178" t="s">
        <v>361</v>
      </c>
      <c r="C26" s="287">
        <v>74.532631312262197</v>
      </c>
      <c r="D26" s="287">
        <v>77.600721349440093</v>
      </c>
      <c r="E26" s="287">
        <v>78.78540104547109</v>
      </c>
      <c r="F26" s="287">
        <v>82.262306537693121</v>
      </c>
      <c r="G26" s="287">
        <v>84.553336926277439</v>
      </c>
      <c r="H26" s="287">
        <v>89.076532903450683</v>
      </c>
      <c r="I26" s="287">
        <v>94.969511224810674</v>
      </c>
      <c r="J26" s="287">
        <v>100</v>
      </c>
    </row>
    <row r="27" spans="2:10">
      <c r="B27" s="176" t="s">
        <v>346</v>
      </c>
    </row>
    <row r="28" spans="2:10">
      <c r="B28" s="176" t="s">
        <v>279</v>
      </c>
      <c r="C28" s="164"/>
      <c r="E28" s="164"/>
      <c r="F28" s="167"/>
      <c r="G28" s="167"/>
      <c r="H28" s="164"/>
    </row>
    <row r="29" spans="2:10">
      <c r="B29" s="176" t="s">
        <v>345</v>
      </c>
      <c r="D29" s="164"/>
      <c r="F29" s="167"/>
      <c r="G29" s="167"/>
      <c r="H29" s="164"/>
    </row>
    <row r="30" spans="2:10">
      <c r="B30" s="176" t="s">
        <v>344</v>
      </c>
      <c r="C30" s="165"/>
      <c r="D30" s="165"/>
      <c r="E30" s="165"/>
      <c r="F30" s="165"/>
      <c r="G30" s="165"/>
      <c r="H30" s="165"/>
      <c r="I30" s="165"/>
      <c r="J30" s="165"/>
    </row>
    <row r="31" spans="2:10">
      <c r="B31" s="88" t="s">
        <v>360</v>
      </c>
      <c r="C31" s="166"/>
      <c r="D31" s="166"/>
      <c r="E31" s="166"/>
      <c r="F31" s="166"/>
      <c r="G31" s="166"/>
      <c r="H31" s="166"/>
      <c r="I31" s="166"/>
      <c r="J31" s="166"/>
    </row>
    <row r="32" spans="2:10" ht="12" customHeight="1">
      <c r="C32" s="168"/>
      <c r="D32" s="167"/>
      <c r="E32" s="168"/>
      <c r="H32" s="167"/>
      <c r="I32" s="168"/>
    </row>
    <row r="34" spans="3:3">
      <c r="C34" s="177"/>
    </row>
  </sheetData>
  <mergeCells count="8">
    <mergeCell ref="I9:I10"/>
    <mergeCell ref="J9:J10"/>
    <mergeCell ref="C9:C10"/>
    <mergeCell ref="D9:D10"/>
    <mergeCell ref="E9:E10"/>
    <mergeCell ref="F9:F10"/>
    <mergeCell ref="G9:G10"/>
    <mergeCell ref="H9:H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O35"/>
  <sheetViews>
    <sheetView showGridLines="0" topLeftCell="A7" zoomScale="55" zoomScaleNormal="55" workbookViewId="0">
      <selection activeCell="B36" sqref="B36"/>
    </sheetView>
  </sheetViews>
  <sheetFormatPr baseColWidth="10" defaultColWidth="16.5703125" defaultRowHeight="18"/>
  <cols>
    <col min="1" max="1" width="16.5703125" style="1"/>
    <col min="2" max="2" width="39.5703125" style="1" customWidth="1"/>
    <col min="3" max="16384" width="16.5703125" style="1"/>
  </cols>
  <sheetData>
    <row r="7" spans="2:15" ht="18.75">
      <c r="B7" s="300" t="s">
        <v>384</v>
      </c>
      <c r="C7" s="300"/>
      <c r="D7" s="300"/>
      <c r="E7" s="300"/>
      <c r="F7" s="300"/>
      <c r="G7" s="300"/>
      <c r="H7" s="300"/>
      <c r="I7" s="300"/>
      <c r="J7" s="300"/>
      <c r="K7" s="300"/>
      <c r="L7" s="300"/>
      <c r="M7" s="300"/>
      <c r="N7" s="300"/>
      <c r="O7" s="300"/>
    </row>
    <row r="8" spans="2:15" ht="56.25">
      <c r="B8" s="189" t="s">
        <v>0</v>
      </c>
      <c r="C8" s="189">
        <v>2007</v>
      </c>
      <c r="D8" s="189">
        <v>2008</v>
      </c>
      <c r="E8" s="189">
        <v>2009</v>
      </c>
      <c r="F8" s="189">
        <v>2010</v>
      </c>
      <c r="G8" s="189">
        <v>2011</v>
      </c>
      <c r="H8" s="189">
        <v>2012</v>
      </c>
      <c r="I8" s="189">
        <v>2013</v>
      </c>
      <c r="J8" s="189">
        <v>2014</v>
      </c>
      <c r="K8" s="189">
        <v>2015</v>
      </c>
      <c r="L8" s="189">
        <v>2016</v>
      </c>
      <c r="M8" s="189">
        <v>2017</v>
      </c>
      <c r="N8" s="189">
        <v>2018</v>
      </c>
      <c r="O8" s="190" t="s">
        <v>129</v>
      </c>
    </row>
    <row r="9" spans="2:15" ht="18.75">
      <c r="B9" s="32" t="s">
        <v>1</v>
      </c>
      <c r="C9" s="191">
        <v>19.362030905077262</v>
      </c>
      <c r="D9" s="191">
        <v>18.133333333333333</v>
      </c>
      <c r="E9" s="191">
        <v>17.700913242009133</v>
      </c>
      <c r="F9" s="191">
        <v>15.471512770137524</v>
      </c>
      <c r="G9" s="191">
        <v>13.543209876543211</v>
      </c>
      <c r="H9" s="191">
        <v>12.631762652705062</v>
      </c>
      <c r="I9" s="191">
        <v>10.377329192546584</v>
      </c>
      <c r="J9" s="191">
        <v>8.596541786743515</v>
      </c>
      <c r="K9" s="191">
        <v>6.6645408163265305</v>
      </c>
      <c r="L9" s="191">
        <v>5.015748031496063</v>
      </c>
      <c r="M9" s="191">
        <v>2.6451259583789706</v>
      </c>
      <c r="N9" s="191">
        <v>0.84251968503937003</v>
      </c>
      <c r="O9" s="191">
        <f>AVERAGE(C9:N9)</f>
        <v>10.915380687528048</v>
      </c>
    </row>
    <row r="10" spans="2:15" ht="18.75">
      <c r="B10" s="32" t="s">
        <v>2</v>
      </c>
      <c r="C10" s="191">
        <v>28.031872509960159</v>
      </c>
      <c r="D10" s="191">
        <v>28.483720930232558</v>
      </c>
      <c r="E10" s="191">
        <v>28.046875</v>
      </c>
      <c r="F10" s="191">
        <v>28.906367041198504</v>
      </c>
      <c r="G10" s="191">
        <v>27.62890625</v>
      </c>
      <c r="H10" s="191">
        <v>20.550943396226415</v>
      </c>
      <c r="I10" s="191">
        <v>20.849315068493151</v>
      </c>
      <c r="J10" s="191">
        <v>18.641269841269843</v>
      </c>
      <c r="K10" s="191">
        <v>17.789333333333332</v>
      </c>
      <c r="L10" s="191">
        <v>13.746898263027296</v>
      </c>
      <c r="M10" s="191">
        <v>10.562647754137116</v>
      </c>
      <c r="N10" s="191">
        <v>3.3053435114503817</v>
      </c>
      <c r="O10" s="191">
        <f t="shared" ref="O10:O31" si="0">AVERAGE(C10:N10)</f>
        <v>20.545291074944064</v>
      </c>
    </row>
    <row r="11" spans="2:15" ht="18.75">
      <c r="B11" s="32" t="s">
        <v>3</v>
      </c>
      <c r="C11" s="191">
        <v>25.344117647058823</v>
      </c>
      <c r="D11" s="191">
        <v>23.720101781170484</v>
      </c>
      <c r="E11" s="191">
        <v>20.682857142857141</v>
      </c>
      <c r="F11" s="191">
        <v>21.299270072992702</v>
      </c>
      <c r="G11" s="191">
        <v>19.353488372093022</v>
      </c>
      <c r="H11" s="191">
        <v>16.509933774834437</v>
      </c>
      <c r="I11" s="191">
        <v>13.237113402061855</v>
      </c>
      <c r="J11" s="191">
        <v>9.183673469387756</v>
      </c>
      <c r="K11" s="191">
        <v>7.7529610829103213</v>
      </c>
      <c r="L11" s="191">
        <v>6.6926994906621395</v>
      </c>
      <c r="M11" s="191">
        <v>3.578125</v>
      </c>
      <c r="N11" s="191">
        <v>1.1914241960183767</v>
      </c>
      <c r="O11" s="191">
        <f t="shared" si="0"/>
        <v>14.045480452670589</v>
      </c>
    </row>
    <row r="12" spans="2:15" ht="18.75">
      <c r="B12" s="32" t="s">
        <v>19</v>
      </c>
      <c r="C12" s="191">
        <v>44.519083969465647</v>
      </c>
      <c r="D12" s="191">
        <v>31.59375</v>
      </c>
      <c r="E12" s="191">
        <v>33.93452380952381</v>
      </c>
      <c r="F12" s="191">
        <v>28.70700636942675</v>
      </c>
      <c r="G12" s="191">
        <v>35.468926553672318</v>
      </c>
      <c r="H12" s="191">
        <v>25.255813953488371</v>
      </c>
      <c r="I12" s="191">
        <v>27.570815450643778</v>
      </c>
      <c r="J12" s="191">
        <v>20.642857142857142</v>
      </c>
      <c r="K12" s="191">
        <v>23.202898550724637</v>
      </c>
      <c r="L12" s="191">
        <v>17.749216300940439</v>
      </c>
      <c r="M12" s="191">
        <v>6.6439169139465877</v>
      </c>
      <c r="N12" s="191">
        <v>1.9513677811550152</v>
      </c>
      <c r="O12" s="191">
        <f t="shared" si="0"/>
        <v>24.770014732987036</v>
      </c>
    </row>
    <row r="13" spans="2:15" ht="18.75">
      <c r="B13" s="32" t="s">
        <v>4</v>
      </c>
      <c r="C13" s="191">
        <v>12.374592833876221</v>
      </c>
      <c r="D13" s="191">
        <v>13.138381201044387</v>
      </c>
      <c r="E13" s="191">
        <v>11.236781609195402</v>
      </c>
      <c r="F13" s="191">
        <v>10.218673218673219</v>
      </c>
      <c r="G13" s="191">
        <v>9.6066666666666674</v>
      </c>
      <c r="H13" s="191">
        <v>8.1286231884057969</v>
      </c>
      <c r="I13" s="191">
        <v>7.1589648798521255</v>
      </c>
      <c r="J13" s="191">
        <v>6.1049723756906076</v>
      </c>
      <c r="K13" s="191">
        <v>4.1264559068219633</v>
      </c>
      <c r="L13" s="191">
        <v>3.0691176470588237</v>
      </c>
      <c r="M13" s="191">
        <v>1.6580086580086579</v>
      </c>
      <c r="N13" s="191">
        <v>0.6492434662998624</v>
      </c>
      <c r="O13" s="191">
        <f t="shared" si="0"/>
        <v>7.2892068042994778</v>
      </c>
    </row>
    <row r="14" spans="2:15" ht="18.75">
      <c r="B14" s="32" t="s">
        <v>5</v>
      </c>
      <c r="C14" s="191">
        <v>24.170454545454547</v>
      </c>
      <c r="D14" s="191">
        <v>14.7</v>
      </c>
      <c r="E14" s="191">
        <v>18.234782608695653</v>
      </c>
      <c r="F14" s="191">
        <v>12.464285714285714</v>
      </c>
      <c r="G14" s="191">
        <v>14.065217391304348</v>
      </c>
      <c r="H14" s="191">
        <v>11.083333333333334</v>
      </c>
      <c r="I14" s="191">
        <v>8.9838709677419359</v>
      </c>
      <c r="J14" s="191">
        <v>10.668292682926829</v>
      </c>
      <c r="K14" s="191">
        <v>8.2358078602620086</v>
      </c>
      <c r="L14" s="191">
        <v>6.3473282442748094</v>
      </c>
      <c r="M14" s="191">
        <v>2.8199233716475094</v>
      </c>
      <c r="N14" s="191">
        <v>0.90384615384615385</v>
      </c>
      <c r="O14" s="191">
        <f t="shared" si="0"/>
        <v>11.056428572814404</v>
      </c>
    </row>
    <row r="15" spans="2:15" ht="18.75">
      <c r="B15" s="32" t="s">
        <v>71</v>
      </c>
      <c r="C15" s="191">
        <v>23.721212121212123</v>
      </c>
      <c r="D15" s="191">
        <v>22.088757396449704</v>
      </c>
      <c r="E15" s="191">
        <v>21.801603206412825</v>
      </c>
      <c r="F15" s="191">
        <v>18.70569105691057</v>
      </c>
      <c r="G15" s="191">
        <v>16.504777070063696</v>
      </c>
      <c r="H15" s="191">
        <v>13.233022636484687</v>
      </c>
      <c r="I15" s="191">
        <v>13.442988204456094</v>
      </c>
      <c r="J15" s="191">
        <v>10.252983293556087</v>
      </c>
      <c r="K15" s="191">
        <v>9.4763593380614655</v>
      </c>
      <c r="L15" s="191">
        <v>6.3288100208768263</v>
      </c>
      <c r="M15" s="191">
        <v>3.4981916817359857</v>
      </c>
      <c r="N15" s="191">
        <v>1.0473895582329318</v>
      </c>
      <c r="O15" s="191">
        <f t="shared" si="0"/>
        <v>13.341815465371084</v>
      </c>
    </row>
    <row r="16" spans="2:15" ht="18.75">
      <c r="B16" s="32" t="s">
        <v>20</v>
      </c>
      <c r="C16" s="191">
        <v>17.90625</v>
      </c>
      <c r="D16" s="191">
        <v>10.197916666666666</v>
      </c>
      <c r="E16" s="191">
        <v>10.965116279069768</v>
      </c>
      <c r="F16" s="191">
        <v>9.9266055045871564</v>
      </c>
      <c r="G16" s="191">
        <v>7.1134020618556697</v>
      </c>
      <c r="H16" s="191">
        <v>7.5</v>
      </c>
      <c r="I16" s="191">
        <v>4.5765765765765769</v>
      </c>
      <c r="J16" s="191">
        <v>4.2127659574468082</v>
      </c>
      <c r="K16" s="191">
        <v>5.3115942028985508</v>
      </c>
      <c r="L16" s="191">
        <v>3.5555555555555554</v>
      </c>
      <c r="M16" s="191">
        <v>1.5657142857142856</v>
      </c>
      <c r="N16" s="191">
        <v>0.77647058823529413</v>
      </c>
      <c r="O16" s="191">
        <f t="shared" si="0"/>
        <v>6.9673306398838593</v>
      </c>
    </row>
    <row r="17" spans="2:15" ht="18.75">
      <c r="B17" s="32" t="s">
        <v>21</v>
      </c>
      <c r="C17" s="191">
        <v>19.713513513513515</v>
      </c>
      <c r="D17" s="191">
        <v>20.868131868131869</v>
      </c>
      <c r="E17" s="191">
        <v>15.544502617801047</v>
      </c>
      <c r="F17" s="191">
        <v>16.104265402843602</v>
      </c>
      <c r="G17" s="191">
        <v>13.548837209302325</v>
      </c>
      <c r="H17" s="191">
        <v>12.07112970711297</v>
      </c>
      <c r="I17" s="191">
        <v>10.682819383259911</v>
      </c>
      <c r="J17" s="191">
        <v>9.1455223880597014</v>
      </c>
      <c r="K17" s="191">
        <v>6.8390804597701154</v>
      </c>
      <c r="L17" s="191">
        <v>5.8816793893129775</v>
      </c>
      <c r="M17" s="191">
        <v>3.128654970760234</v>
      </c>
      <c r="N17" s="191">
        <v>1.0941176470588236</v>
      </c>
      <c r="O17" s="191">
        <f t="shared" si="0"/>
        <v>11.218521213077258</v>
      </c>
    </row>
    <row r="18" spans="2:15" ht="18.75">
      <c r="B18" s="32" t="s">
        <v>6</v>
      </c>
      <c r="C18" s="191">
        <v>15.267137096774194</v>
      </c>
      <c r="D18" s="191">
        <v>15.033464566929133</v>
      </c>
      <c r="E18" s="191">
        <v>14.808232931726907</v>
      </c>
      <c r="F18" s="191">
        <v>18.178610804851157</v>
      </c>
      <c r="G18" s="191">
        <v>18.209796672828094</v>
      </c>
      <c r="H18" s="191">
        <v>26.108156028368793</v>
      </c>
      <c r="I18" s="191">
        <v>17.134136546184738</v>
      </c>
      <c r="J18" s="191">
        <v>13.695196506550218</v>
      </c>
      <c r="K18" s="191">
        <v>11.493859649122808</v>
      </c>
      <c r="L18" s="191">
        <v>9.9128440366972477</v>
      </c>
      <c r="M18" s="191">
        <v>4.3672055427251735</v>
      </c>
      <c r="N18" s="191">
        <v>1.9256854256854257</v>
      </c>
      <c r="O18" s="191">
        <f t="shared" si="0"/>
        <v>13.844527150703657</v>
      </c>
    </row>
    <row r="19" spans="2:15" ht="18.75">
      <c r="B19" s="32" t="s">
        <v>7</v>
      </c>
      <c r="C19" s="191">
        <v>27.992125984251967</v>
      </c>
      <c r="D19" s="191">
        <v>23.231046931407942</v>
      </c>
      <c r="E19" s="191">
        <v>24.589123867069485</v>
      </c>
      <c r="F19" s="191">
        <v>17.869565217391305</v>
      </c>
      <c r="G19" s="191">
        <v>17.654545454545456</v>
      </c>
      <c r="H19" s="191">
        <v>14.597883597883598</v>
      </c>
      <c r="I19" s="191">
        <v>10.649214659685864</v>
      </c>
      <c r="J19" s="191">
        <v>9.3638676844783717</v>
      </c>
      <c r="K19" s="191">
        <v>8.1382716049382715</v>
      </c>
      <c r="L19" s="191">
        <v>5.3768115942028984</v>
      </c>
      <c r="M19" s="191">
        <v>3.1580041580041578</v>
      </c>
      <c r="N19" s="191">
        <v>1.0691588785046728</v>
      </c>
      <c r="O19" s="191">
        <f t="shared" si="0"/>
        <v>13.640801636030334</v>
      </c>
    </row>
    <row r="20" spans="2:15" ht="18.75">
      <c r="B20" s="32" t="s">
        <v>22</v>
      </c>
      <c r="C20" s="191">
        <v>16.140280561122246</v>
      </c>
      <c r="D20" s="191">
        <v>13.44559585492228</v>
      </c>
      <c r="E20" s="191">
        <v>14.877488514548238</v>
      </c>
      <c r="F20" s="191">
        <v>12.712519319938176</v>
      </c>
      <c r="G20" s="191">
        <v>12.923366834170855</v>
      </c>
      <c r="H20" s="191">
        <v>12.731243001119822</v>
      </c>
      <c r="I20" s="191">
        <v>9.9566446748350614</v>
      </c>
      <c r="J20" s="191">
        <v>8.8285714285714292</v>
      </c>
      <c r="K20" s="191">
        <v>6.681699913269731</v>
      </c>
      <c r="L20" s="191">
        <v>4.8646734854445315</v>
      </c>
      <c r="M20" s="191">
        <v>3.3768545994065282</v>
      </c>
      <c r="N20" s="191">
        <v>1.122002820874471</v>
      </c>
      <c r="O20" s="191">
        <f t="shared" si="0"/>
        <v>9.8050784173519467</v>
      </c>
    </row>
    <row r="21" spans="2:15" ht="18.75">
      <c r="B21" s="32" t="s">
        <v>8</v>
      </c>
      <c r="C21" s="191">
        <v>27.676923076923078</v>
      </c>
      <c r="D21" s="191">
        <v>29.907801418439718</v>
      </c>
      <c r="E21" s="191">
        <v>30.696296296296296</v>
      </c>
      <c r="F21" s="191">
        <v>28</v>
      </c>
      <c r="G21" s="191">
        <v>22.069518716577541</v>
      </c>
      <c r="H21" s="191">
        <v>18.469135802469136</v>
      </c>
      <c r="I21" s="191">
        <v>16.253886010362695</v>
      </c>
      <c r="J21" s="191">
        <v>13.986111111111111</v>
      </c>
      <c r="K21" s="191">
        <v>12.441176470588236</v>
      </c>
      <c r="L21" s="191">
        <v>8.8661417322834648</v>
      </c>
      <c r="M21" s="191">
        <v>4.8695652173913047</v>
      </c>
      <c r="N21" s="191">
        <v>1.92</v>
      </c>
      <c r="O21" s="191">
        <f t="shared" si="0"/>
        <v>17.929712987703549</v>
      </c>
    </row>
    <row r="22" spans="2:15" ht="18.75">
      <c r="B22" s="32" t="s">
        <v>9</v>
      </c>
      <c r="C22" s="191">
        <v>6.1380597014925371</v>
      </c>
      <c r="D22" s="191">
        <v>6.569852941176471</v>
      </c>
      <c r="E22" s="191">
        <v>4.8352059925093629</v>
      </c>
      <c r="F22" s="191">
        <v>6.0662251655629138</v>
      </c>
      <c r="G22" s="191">
        <v>9.5694444444444446</v>
      </c>
      <c r="H22" s="191">
        <v>5.2701149425287355</v>
      </c>
      <c r="I22" s="191">
        <v>4.4587912087912089</v>
      </c>
      <c r="J22" s="191">
        <v>3.5671232876712327</v>
      </c>
      <c r="K22" s="191">
        <v>2.8319999999999999</v>
      </c>
      <c r="L22" s="191">
        <v>1.9338624338624339</v>
      </c>
      <c r="M22" s="191">
        <v>1.0963302752293578</v>
      </c>
      <c r="N22" s="191">
        <v>0.46370023419203749</v>
      </c>
      <c r="O22" s="191">
        <f t="shared" si="0"/>
        <v>4.4000592189550618</v>
      </c>
    </row>
    <row r="23" spans="2:15" ht="18.75">
      <c r="B23" s="32" t="s">
        <v>10</v>
      </c>
      <c r="C23" s="191">
        <v>18.608585858585858</v>
      </c>
      <c r="D23" s="191">
        <v>18.330952380952382</v>
      </c>
      <c r="E23" s="191">
        <v>15.092760180995475</v>
      </c>
      <c r="F23" s="191">
        <v>14.787628865979382</v>
      </c>
      <c r="G23" s="191">
        <v>13.742316784869976</v>
      </c>
      <c r="H23" s="191">
        <v>11.505263157894737</v>
      </c>
      <c r="I23" s="191">
        <v>10.702991452991453</v>
      </c>
      <c r="J23" s="191">
        <v>9.0933786078098464</v>
      </c>
      <c r="K23" s="191">
        <v>7.3837920489296636</v>
      </c>
      <c r="L23" s="191">
        <v>5.3296244784422813</v>
      </c>
      <c r="M23" s="191">
        <v>3.5472186287192757</v>
      </c>
      <c r="N23" s="191">
        <v>1.1643356643356644</v>
      </c>
      <c r="O23" s="191">
        <f t="shared" si="0"/>
        <v>10.774070675875498</v>
      </c>
    </row>
    <row r="24" spans="2:15" ht="18.75">
      <c r="B24" s="32" t="s">
        <v>23</v>
      </c>
      <c r="C24" s="191">
        <v>25.368556701030929</v>
      </c>
      <c r="D24" s="191">
        <v>23.974625144175317</v>
      </c>
      <c r="E24" s="191">
        <v>25.015330188679247</v>
      </c>
      <c r="F24" s="191">
        <v>23.051819184123485</v>
      </c>
      <c r="G24" s="191">
        <v>26.01081081081081</v>
      </c>
      <c r="H24" s="191">
        <v>33.247879359095194</v>
      </c>
      <c r="I24" s="191">
        <v>21.211808809746955</v>
      </c>
      <c r="J24" s="191">
        <v>17.549738219895289</v>
      </c>
      <c r="K24" s="191">
        <v>19.307234042553191</v>
      </c>
      <c r="L24" s="191">
        <v>11.147676161919041</v>
      </c>
      <c r="M24" s="191">
        <v>7.668869309838473</v>
      </c>
      <c r="N24" s="191">
        <v>1.6492109038737446</v>
      </c>
      <c r="O24" s="191">
        <f t="shared" si="0"/>
        <v>19.600296569645142</v>
      </c>
    </row>
    <row r="25" spans="2:15" ht="18.75">
      <c r="B25" s="32" t="s">
        <v>11</v>
      </c>
      <c r="C25" s="191">
        <v>24.006250000000001</v>
      </c>
      <c r="D25" s="191">
        <v>20.664804469273744</v>
      </c>
      <c r="E25" s="191">
        <v>28.234636871508378</v>
      </c>
      <c r="F25" s="191">
        <v>17.22543352601156</v>
      </c>
      <c r="G25" s="191">
        <v>15.339130434782609</v>
      </c>
      <c r="H25" s="191">
        <v>11.730923694779117</v>
      </c>
      <c r="I25" s="191">
        <v>15.962264150943396</v>
      </c>
      <c r="J25" s="191">
        <v>10.556521739130435</v>
      </c>
      <c r="K25" s="191">
        <v>8.7192307692307693</v>
      </c>
      <c r="L25" s="191">
        <v>5.9103448275862069</v>
      </c>
      <c r="M25" s="191">
        <v>3.4250871080139373</v>
      </c>
      <c r="N25" s="191">
        <v>1.0853658536585367</v>
      </c>
      <c r="O25" s="191">
        <f t="shared" si="0"/>
        <v>13.571666120409889</v>
      </c>
    </row>
    <row r="26" spans="2:15" ht="18.75">
      <c r="B26" s="32" t="s">
        <v>12</v>
      </c>
      <c r="C26" s="191">
        <v>78.333333333333329</v>
      </c>
      <c r="D26" s="191">
        <v>20.3</v>
      </c>
      <c r="E26" s="191">
        <v>378</v>
      </c>
      <c r="F26" s="191">
        <v>24.25</v>
      </c>
      <c r="G26" s="191">
        <v>33.5</v>
      </c>
      <c r="H26" s="191">
        <v>25.5</v>
      </c>
      <c r="I26" s="191">
        <v>56.153846153846153</v>
      </c>
      <c r="J26" s="191">
        <v>13</v>
      </c>
      <c r="K26" s="191">
        <v>13.882352941176471</v>
      </c>
      <c r="L26" s="191">
        <v>6.5</v>
      </c>
      <c r="M26" s="191">
        <v>3.7692307692307692</v>
      </c>
      <c r="N26" s="191">
        <v>2.5</v>
      </c>
      <c r="O26" s="191">
        <f t="shared" si="0"/>
        <v>54.64073026646556</v>
      </c>
    </row>
    <row r="27" spans="2:15" ht="18.75">
      <c r="B27" s="32" t="s">
        <v>13</v>
      </c>
      <c r="C27" s="191">
        <v>24.520547945205479</v>
      </c>
      <c r="D27" s="191">
        <v>26.936507936507937</v>
      </c>
      <c r="E27" s="191">
        <v>20.177777777777777</v>
      </c>
      <c r="F27" s="191">
        <v>18.604545454545455</v>
      </c>
      <c r="G27" s="191">
        <v>21.055084745762713</v>
      </c>
      <c r="H27" s="191">
        <v>16.066914498141266</v>
      </c>
      <c r="I27" s="191">
        <v>14.467924528301888</v>
      </c>
      <c r="J27" s="191">
        <v>10.797153024911031</v>
      </c>
      <c r="K27" s="191">
        <v>8.9433333333333334</v>
      </c>
      <c r="L27" s="191">
        <v>6.7517006802721085</v>
      </c>
      <c r="M27" s="191">
        <v>3.9841772151898733</v>
      </c>
      <c r="N27" s="191">
        <v>1.2478386167146973</v>
      </c>
      <c r="O27" s="191">
        <f t="shared" si="0"/>
        <v>14.46279214638863</v>
      </c>
    </row>
    <row r="28" spans="2:15" ht="18.75">
      <c r="B28" s="32" t="s">
        <v>14</v>
      </c>
      <c r="C28" s="191">
        <v>16.443101711983886</v>
      </c>
      <c r="D28" s="191">
        <v>14.263295553618134</v>
      </c>
      <c r="E28" s="191">
        <v>13.692652329749103</v>
      </c>
      <c r="F28" s="191">
        <v>11.492023509655752</v>
      </c>
      <c r="G28" s="191">
        <v>12.052067381316999</v>
      </c>
      <c r="H28" s="191">
        <v>9.4702081837760232</v>
      </c>
      <c r="I28" s="191">
        <v>8.0516884906960708</v>
      </c>
      <c r="J28" s="191">
        <v>7.6574727389352146</v>
      </c>
      <c r="K28" s="191">
        <v>5.2122969837587005</v>
      </c>
      <c r="L28" s="191">
        <v>3.636931818181818</v>
      </c>
      <c r="M28" s="191">
        <v>2.3169811320754716</v>
      </c>
      <c r="N28" s="191">
        <v>0.63729308666017526</v>
      </c>
      <c r="O28" s="191">
        <f t="shared" si="0"/>
        <v>8.743834410033946</v>
      </c>
    </row>
    <row r="29" spans="2:15" ht="18.75">
      <c r="B29" s="32" t="s">
        <v>15</v>
      </c>
      <c r="C29" s="191">
        <v>28.378787878787879</v>
      </c>
      <c r="D29" s="191">
        <v>19.298387096774192</v>
      </c>
      <c r="E29" s="191">
        <v>17.576923076923077</v>
      </c>
      <c r="F29" s="191">
        <v>20.540697674418606</v>
      </c>
      <c r="G29" s="191">
        <v>15.993975903614459</v>
      </c>
      <c r="H29" s="191">
        <v>7.4503311258278142</v>
      </c>
      <c r="I29" s="191">
        <v>8.4825581395348841</v>
      </c>
      <c r="J29" s="191">
        <v>8.977653631284916</v>
      </c>
      <c r="K29" s="191">
        <v>5.7297297297297298</v>
      </c>
      <c r="L29" s="191">
        <v>6.2209944751381219</v>
      </c>
      <c r="M29" s="191">
        <v>3.0204081632653059</v>
      </c>
      <c r="N29" s="191">
        <v>0.83111111111111113</v>
      </c>
      <c r="O29" s="191">
        <f t="shared" si="0"/>
        <v>11.87512983386751</v>
      </c>
    </row>
    <row r="30" spans="2:15" ht="18.75">
      <c r="B30" s="32" t="s">
        <v>16</v>
      </c>
      <c r="C30" s="191">
        <v>17.870894677236691</v>
      </c>
      <c r="D30" s="191">
        <v>17.81096196868009</v>
      </c>
      <c r="E30" s="191">
        <v>16.973273942093542</v>
      </c>
      <c r="F30" s="191">
        <v>15.724032586558044</v>
      </c>
      <c r="G30" s="191">
        <v>14.976873265494913</v>
      </c>
      <c r="H30" s="191">
        <v>12.895927601809955</v>
      </c>
      <c r="I30" s="191">
        <v>10.956369982547994</v>
      </c>
      <c r="J30" s="191">
        <v>10.258119658119659</v>
      </c>
      <c r="K30" s="191">
        <v>8.2736842105263158</v>
      </c>
      <c r="L30" s="191">
        <v>5.5203313253012052</v>
      </c>
      <c r="M30" s="191">
        <v>4.1302228412256268</v>
      </c>
      <c r="N30" s="191">
        <v>1.3653846153846154</v>
      </c>
      <c r="O30" s="191">
        <f t="shared" si="0"/>
        <v>11.396339722914886</v>
      </c>
    </row>
    <row r="31" spans="2:15" ht="18.75">
      <c r="B31" s="51" t="s">
        <v>127</v>
      </c>
      <c r="C31" s="192">
        <v>24.631259662379378</v>
      </c>
      <c r="D31" s="192">
        <v>19.667790429085745</v>
      </c>
      <c r="E31" s="192">
        <v>35.578075340247352</v>
      </c>
      <c r="F31" s="192">
        <v>17.741217202731434</v>
      </c>
      <c r="G31" s="192">
        <v>17.724107404578188</v>
      </c>
      <c r="H31" s="192">
        <v>15.091297438012965</v>
      </c>
      <c r="I31" s="192">
        <v>14.605541724277286</v>
      </c>
      <c r="J31" s="192">
        <v>10.671808480745774</v>
      </c>
      <c r="K31" s="192">
        <v>9.4744406021939156</v>
      </c>
      <c r="L31" s="192">
        <v>6.8344995451152863</v>
      </c>
      <c r="M31" s="192">
        <v>3.8559301615747548</v>
      </c>
      <c r="N31" s="192">
        <v>1.3064913544696071</v>
      </c>
      <c r="O31" s="192">
        <f t="shared" si="0"/>
        <v>14.765204945450973</v>
      </c>
    </row>
    <row r="32" spans="2:15">
      <c r="B32" s="17" t="s">
        <v>18</v>
      </c>
    </row>
    <row r="33" spans="2:2">
      <c r="B33" s="17" t="s">
        <v>87</v>
      </c>
    </row>
    <row r="34" spans="2:2">
      <c r="B34" s="17" t="s">
        <v>70</v>
      </c>
    </row>
    <row r="35" spans="2:2">
      <c r="B35" s="17" t="s">
        <v>390</v>
      </c>
    </row>
  </sheetData>
  <mergeCells count="1">
    <mergeCell ref="B7:O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K35"/>
  <sheetViews>
    <sheetView showGridLines="0" topLeftCell="A4" zoomScale="60" zoomScaleNormal="60" workbookViewId="0">
      <selection activeCell="B36" sqref="B36"/>
    </sheetView>
  </sheetViews>
  <sheetFormatPr baseColWidth="10" defaultRowHeight="18"/>
  <cols>
    <col min="1" max="1" width="11.42578125" style="1"/>
    <col min="2" max="2" width="36" style="1" customWidth="1"/>
    <col min="3" max="10" width="15.7109375" style="1" customWidth="1"/>
    <col min="11" max="16384" width="11.42578125" style="1"/>
  </cols>
  <sheetData>
    <row r="7" spans="2:11">
      <c r="B7" s="301" t="s">
        <v>98</v>
      </c>
      <c r="C7" s="301"/>
      <c r="D7" s="301"/>
      <c r="E7" s="301"/>
      <c r="F7" s="301"/>
      <c r="G7" s="301"/>
      <c r="H7" s="301"/>
      <c r="I7" s="301"/>
      <c r="J7" s="301"/>
    </row>
    <row r="8" spans="2:11">
      <c r="B8" s="10" t="s">
        <v>0</v>
      </c>
      <c r="C8" s="23" t="s">
        <v>118</v>
      </c>
      <c r="D8" s="23" t="s">
        <v>119</v>
      </c>
      <c r="E8" s="23" t="s">
        <v>120</v>
      </c>
      <c r="F8" s="23" t="s">
        <v>121</v>
      </c>
      <c r="G8" s="23" t="s">
        <v>122</v>
      </c>
      <c r="H8" s="23" t="s">
        <v>116</v>
      </c>
      <c r="I8" s="23" t="s">
        <v>123</v>
      </c>
      <c r="J8" s="23" t="s">
        <v>115</v>
      </c>
      <c r="K8" s="20"/>
    </row>
    <row r="9" spans="2:11">
      <c r="B9" s="24" t="s">
        <v>1</v>
      </c>
      <c r="C9" s="193">
        <v>2402</v>
      </c>
      <c r="D9" s="193">
        <v>2522</v>
      </c>
      <c r="E9" s="193">
        <v>2731</v>
      </c>
      <c r="F9" s="193">
        <v>2987</v>
      </c>
      <c r="G9" s="193">
        <v>3262</v>
      </c>
      <c r="H9" s="193">
        <v>3457</v>
      </c>
      <c r="I9" s="193">
        <v>3797</v>
      </c>
      <c r="J9" s="193">
        <v>4169</v>
      </c>
      <c r="K9" s="20"/>
    </row>
    <row r="10" spans="2:11">
      <c r="B10" s="24" t="s">
        <v>2</v>
      </c>
      <c r="C10" s="193">
        <v>1245</v>
      </c>
      <c r="D10" s="193">
        <v>1259</v>
      </c>
      <c r="E10" s="193">
        <v>1336</v>
      </c>
      <c r="F10" s="193">
        <v>1395</v>
      </c>
      <c r="G10" s="193">
        <v>1503</v>
      </c>
      <c r="H10" s="193">
        <v>1650</v>
      </c>
      <c r="I10" s="193">
        <v>1808</v>
      </c>
      <c r="J10" s="193">
        <v>1909</v>
      </c>
      <c r="K10" s="20"/>
    </row>
    <row r="11" spans="2:11">
      <c r="B11" s="24" t="s">
        <v>3</v>
      </c>
      <c r="C11" s="193">
        <v>1924</v>
      </c>
      <c r="D11" s="193">
        <v>2037</v>
      </c>
      <c r="E11" s="193">
        <v>2226</v>
      </c>
      <c r="F11" s="193">
        <v>2464</v>
      </c>
      <c r="G11" s="193">
        <v>2644</v>
      </c>
      <c r="H11" s="193">
        <v>2803</v>
      </c>
      <c r="I11" s="193">
        <v>3054</v>
      </c>
      <c r="J11" s="193">
        <v>3125</v>
      </c>
      <c r="K11" s="20"/>
    </row>
    <row r="12" spans="2:11">
      <c r="B12" s="24" t="s">
        <v>19</v>
      </c>
      <c r="C12" s="193">
        <v>793</v>
      </c>
      <c r="D12" s="193">
        <v>877</v>
      </c>
      <c r="E12" s="193">
        <v>950</v>
      </c>
      <c r="F12" s="193">
        <v>1048</v>
      </c>
      <c r="G12" s="193">
        <v>1167</v>
      </c>
      <c r="H12" s="193">
        <v>1309</v>
      </c>
      <c r="I12" s="193">
        <v>1431</v>
      </c>
      <c r="J12" s="193">
        <v>1527</v>
      </c>
      <c r="K12" s="20"/>
    </row>
    <row r="13" spans="2:11">
      <c r="B13" s="24" t="s">
        <v>4</v>
      </c>
      <c r="C13" s="193">
        <v>1982</v>
      </c>
      <c r="D13" s="193">
        <v>2227</v>
      </c>
      <c r="E13" s="193">
        <v>2385</v>
      </c>
      <c r="F13" s="193">
        <v>2493</v>
      </c>
      <c r="G13" s="193">
        <v>2687</v>
      </c>
      <c r="H13" s="193">
        <v>2917</v>
      </c>
      <c r="I13" s="193">
        <v>3058</v>
      </c>
      <c r="J13" s="193">
        <v>3244</v>
      </c>
      <c r="K13" s="20"/>
    </row>
    <row r="14" spans="2:11">
      <c r="B14" s="24" t="s">
        <v>5</v>
      </c>
      <c r="C14" s="193">
        <v>543</v>
      </c>
      <c r="D14" s="193">
        <v>587</v>
      </c>
      <c r="E14" s="193">
        <v>683</v>
      </c>
      <c r="F14" s="193">
        <v>773</v>
      </c>
      <c r="G14" s="193">
        <v>890</v>
      </c>
      <c r="H14" s="193">
        <v>1014</v>
      </c>
      <c r="I14" s="193">
        <v>1143</v>
      </c>
      <c r="J14" s="193">
        <v>1321</v>
      </c>
      <c r="K14" s="20"/>
    </row>
    <row r="15" spans="2:11">
      <c r="B15" s="24" t="s">
        <v>71</v>
      </c>
      <c r="C15" s="193">
        <v>2744</v>
      </c>
      <c r="D15" s="193">
        <v>3000</v>
      </c>
      <c r="E15" s="193">
        <v>3256</v>
      </c>
      <c r="F15" s="193">
        <v>3595</v>
      </c>
      <c r="G15" s="193">
        <v>3826</v>
      </c>
      <c r="H15" s="193">
        <v>4156</v>
      </c>
      <c r="I15" s="193">
        <v>4511</v>
      </c>
      <c r="J15" s="193">
        <v>4993</v>
      </c>
      <c r="K15" s="20"/>
    </row>
    <row r="16" spans="2:11">
      <c r="B16" s="24" t="s">
        <v>72</v>
      </c>
      <c r="C16" s="193">
        <v>452</v>
      </c>
      <c r="D16" s="193">
        <v>502</v>
      </c>
      <c r="E16" s="193">
        <v>517</v>
      </c>
      <c r="F16" s="193">
        <v>525</v>
      </c>
      <c r="G16" s="193">
        <v>554</v>
      </c>
      <c r="H16" s="193">
        <v>619</v>
      </c>
      <c r="I16" s="193">
        <v>680</v>
      </c>
      <c r="J16" s="193">
        <v>739</v>
      </c>
      <c r="K16" s="20"/>
    </row>
    <row r="17" spans="2:11">
      <c r="B17" s="24" t="s">
        <v>21</v>
      </c>
      <c r="C17" s="193">
        <v>984</v>
      </c>
      <c r="D17" s="193">
        <v>1038</v>
      </c>
      <c r="E17" s="193">
        <v>1083</v>
      </c>
      <c r="F17" s="193">
        <v>1160</v>
      </c>
      <c r="G17" s="193">
        <v>1210</v>
      </c>
      <c r="H17" s="193">
        <v>1257</v>
      </c>
      <c r="I17" s="193">
        <v>1360</v>
      </c>
      <c r="J17" s="193">
        <v>1473</v>
      </c>
      <c r="K17" s="20"/>
    </row>
    <row r="18" spans="2:11">
      <c r="B18" s="24" t="s">
        <v>6</v>
      </c>
      <c r="C18" s="193">
        <v>4993</v>
      </c>
      <c r="D18" s="193">
        <v>5129</v>
      </c>
      <c r="E18" s="193">
        <v>5358</v>
      </c>
      <c r="F18" s="193">
        <v>5507</v>
      </c>
      <c r="G18" s="193">
        <v>5740</v>
      </c>
      <c r="H18" s="193">
        <v>5966</v>
      </c>
      <c r="I18" s="193">
        <v>6137</v>
      </c>
      <c r="J18" s="193">
        <v>6278</v>
      </c>
      <c r="K18" s="20"/>
    </row>
    <row r="19" spans="2:11">
      <c r="B19" s="24" t="s">
        <v>7</v>
      </c>
      <c r="C19" s="193">
        <v>1514</v>
      </c>
      <c r="D19" s="193">
        <v>1638</v>
      </c>
      <c r="E19" s="193">
        <v>1743</v>
      </c>
      <c r="F19" s="193">
        <v>1805</v>
      </c>
      <c r="G19" s="193">
        <v>1888</v>
      </c>
      <c r="H19" s="193">
        <v>2041</v>
      </c>
      <c r="I19" s="193">
        <v>2144</v>
      </c>
      <c r="J19" s="193">
        <v>2297</v>
      </c>
      <c r="K19" s="20"/>
    </row>
    <row r="20" spans="2:11">
      <c r="B20" s="24" t="s">
        <v>73</v>
      </c>
      <c r="C20" s="193">
        <v>3174</v>
      </c>
      <c r="D20" s="193">
        <v>3568</v>
      </c>
      <c r="E20" s="193">
        <v>4050</v>
      </c>
      <c r="F20" s="193">
        <v>4447</v>
      </c>
      <c r="G20" s="193">
        <v>4953</v>
      </c>
      <c r="H20" s="193">
        <v>5428</v>
      </c>
      <c r="I20" s="193">
        <v>5883</v>
      </c>
      <c r="J20" s="193">
        <v>6240</v>
      </c>
      <c r="K20" s="20"/>
    </row>
    <row r="21" spans="2:11">
      <c r="B21" s="24" t="s">
        <v>8</v>
      </c>
      <c r="C21" s="193">
        <v>749</v>
      </c>
      <c r="D21" s="193">
        <v>781</v>
      </c>
      <c r="E21" s="193">
        <v>833</v>
      </c>
      <c r="F21" s="193">
        <v>914</v>
      </c>
      <c r="G21" s="193">
        <v>996</v>
      </c>
      <c r="H21" s="193">
        <v>1063</v>
      </c>
      <c r="I21" s="193">
        <v>1177</v>
      </c>
      <c r="J21" s="193">
        <v>1259</v>
      </c>
      <c r="K21" s="20"/>
    </row>
    <row r="22" spans="2:11">
      <c r="B22" s="24" t="s">
        <v>9</v>
      </c>
      <c r="C22" s="193">
        <v>1397</v>
      </c>
      <c r="D22" s="193">
        <v>1477</v>
      </c>
      <c r="E22" s="193">
        <v>1569</v>
      </c>
      <c r="F22" s="193">
        <v>1667</v>
      </c>
      <c r="G22" s="193">
        <v>1740</v>
      </c>
      <c r="H22" s="193">
        <v>1830</v>
      </c>
      <c r="I22" s="193">
        <v>1918</v>
      </c>
      <c r="J22" s="193">
        <v>1981</v>
      </c>
      <c r="K22" s="20"/>
    </row>
    <row r="23" spans="2:11">
      <c r="B23" s="24" t="s">
        <v>10</v>
      </c>
      <c r="C23" s="193">
        <v>2166</v>
      </c>
      <c r="D23" s="193">
        <v>2245</v>
      </c>
      <c r="E23" s="193">
        <v>2293</v>
      </c>
      <c r="F23" s="193">
        <v>2440</v>
      </c>
      <c r="G23" s="193">
        <v>2609</v>
      </c>
      <c r="H23" s="193">
        <v>2905</v>
      </c>
      <c r="I23" s="193">
        <v>3203</v>
      </c>
      <c r="J23" s="193">
        <v>3593</v>
      </c>
      <c r="K23" s="20"/>
    </row>
    <row r="24" spans="2:11">
      <c r="B24" s="24" t="s">
        <v>23</v>
      </c>
      <c r="C24" s="193">
        <v>4323</v>
      </c>
      <c r="D24" s="193">
        <v>4608</v>
      </c>
      <c r="E24" s="193">
        <v>4808</v>
      </c>
      <c r="F24" s="193">
        <v>5106</v>
      </c>
      <c r="G24" s="193">
        <v>5374</v>
      </c>
      <c r="H24" s="193">
        <v>5783</v>
      </c>
      <c r="I24" s="193">
        <v>6084</v>
      </c>
      <c r="J24" s="193">
        <v>6411</v>
      </c>
      <c r="K24" s="20"/>
    </row>
    <row r="25" spans="2:11">
      <c r="B25" s="24" t="s">
        <v>11</v>
      </c>
      <c r="C25" s="193">
        <v>921</v>
      </c>
      <c r="D25" s="193">
        <v>1010</v>
      </c>
      <c r="E25" s="193">
        <v>1043</v>
      </c>
      <c r="F25" s="193">
        <v>1094</v>
      </c>
      <c r="G25" s="193">
        <v>1181</v>
      </c>
      <c r="H25" s="193">
        <v>1241</v>
      </c>
      <c r="I25" s="193">
        <v>1279</v>
      </c>
      <c r="J25" s="193">
        <v>1395</v>
      </c>
      <c r="K25" s="20"/>
    </row>
    <row r="26" spans="2:11">
      <c r="B26" s="24" t="s">
        <v>12</v>
      </c>
      <c r="C26" s="193">
        <v>22</v>
      </c>
      <c r="D26" s="193">
        <v>25</v>
      </c>
      <c r="E26" s="193">
        <v>28</v>
      </c>
      <c r="F26" s="193">
        <v>45</v>
      </c>
      <c r="G26" s="193">
        <v>58</v>
      </c>
      <c r="H26" s="193">
        <v>80</v>
      </c>
      <c r="I26" s="193">
        <v>87</v>
      </c>
      <c r="J26" s="193">
        <v>98</v>
      </c>
      <c r="K26" s="20"/>
    </row>
    <row r="27" spans="2:11">
      <c r="B27" s="24" t="s">
        <v>13</v>
      </c>
      <c r="C27" s="193">
        <v>1152</v>
      </c>
      <c r="D27" s="193">
        <v>1202</v>
      </c>
      <c r="E27" s="193">
        <v>1215</v>
      </c>
      <c r="F27" s="193">
        <v>1271</v>
      </c>
      <c r="G27" s="193">
        <v>1351</v>
      </c>
      <c r="H27" s="193">
        <v>1409</v>
      </c>
      <c r="I27" s="193">
        <v>1456</v>
      </c>
      <c r="J27" s="193">
        <v>1538</v>
      </c>
      <c r="K27" s="20"/>
    </row>
    <row r="28" spans="2:11">
      <c r="B28" s="24" t="s">
        <v>14</v>
      </c>
      <c r="C28" s="193">
        <v>5753</v>
      </c>
      <c r="D28" s="193">
        <v>6153</v>
      </c>
      <c r="E28" s="193">
        <v>6457</v>
      </c>
      <c r="F28" s="193">
        <v>6900</v>
      </c>
      <c r="G28" s="193">
        <v>7433</v>
      </c>
      <c r="H28" s="193">
        <v>7887</v>
      </c>
      <c r="I28" s="193">
        <v>8349</v>
      </c>
      <c r="J28" s="193">
        <v>8952</v>
      </c>
      <c r="K28" s="20"/>
    </row>
    <row r="29" spans="2:11">
      <c r="B29" s="24" t="s">
        <v>15</v>
      </c>
      <c r="C29" s="193">
        <v>724</v>
      </c>
      <c r="D29" s="193">
        <v>743</v>
      </c>
      <c r="E29" s="193">
        <v>791</v>
      </c>
      <c r="F29" s="193">
        <v>840</v>
      </c>
      <c r="G29" s="193">
        <v>853</v>
      </c>
      <c r="H29" s="193">
        <v>868</v>
      </c>
      <c r="I29" s="193">
        <v>962</v>
      </c>
      <c r="J29" s="193">
        <v>1015</v>
      </c>
      <c r="K29" s="20"/>
    </row>
    <row r="30" spans="2:11">
      <c r="B30" s="24" t="s">
        <v>16</v>
      </c>
      <c r="C30" s="193">
        <v>4738</v>
      </c>
      <c r="D30" s="193">
        <v>4960</v>
      </c>
      <c r="E30" s="193">
        <v>5212</v>
      </c>
      <c r="F30" s="193">
        <v>5484</v>
      </c>
      <c r="G30" s="193">
        <v>5832</v>
      </c>
      <c r="H30" s="193">
        <v>6079</v>
      </c>
      <c r="I30" s="193">
        <v>6410</v>
      </c>
      <c r="J30" s="193">
        <v>6772</v>
      </c>
      <c r="K30" s="20"/>
    </row>
    <row r="31" spans="2:11">
      <c r="B31" s="25" t="s">
        <v>17</v>
      </c>
      <c r="C31" s="194">
        <v>44695</v>
      </c>
      <c r="D31" s="194">
        <v>47588</v>
      </c>
      <c r="E31" s="194">
        <v>50567</v>
      </c>
      <c r="F31" s="194">
        <v>53960</v>
      </c>
      <c r="G31" s="194">
        <v>57751</v>
      </c>
      <c r="H31" s="194">
        <v>61762</v>
      </c>
      <c r="I31" s="194">
        <v>65931</v>
      </c>
      <c r="J31" s="194">
        <v>70329</v>
      </c>
      <c r="K31" s="20"/>
    </row>
    <row r="32" spans="2:11">
      <c r="B32" s="26" t="s">
        <v>27</v>
      </c>
      <c r="C32" s="22"/>
      <c r="D32" s="22"/>
      <c r="E32" s="22"/>
      <c r="F32" s="22"/>
      <c r="G32" s="22"/>
      <c r="H32" s="22"/>
      <c r="I32" s="22"/>
      <c r="J32" s="18"/>
      <c r="K32" s="20"/>
    </row>
    <row r="33" spans="2:9">
      <c r="B33" s="26" t="s">
        <v>87</v>
      </c>
      <c r="C33" s="22"/>
      <c r="D33" s="22"/>
      <c r="E33" s="22"/>
      <c r="F33" s="22"/>
      <c r="G33" s="22"/>
      <c r="H33" s="22"/>
      <c r="I33" s="22"/>
    </row>
    <row r="34" spans="2:9">
      <c r="B34" s="17" t="s">
        <v>70</v>
      </c>
      <c r="C34" s="22"/>
      <c r="D34" s="22"/>
      <c r="E34" s="22"/>
      <c r="F34" s="22"/>
      <c r="G34" s="22"/>
      <c r="H34" s="22"/>
      <c r="I34" s="22"/>
    </row>
    <row r="35" spans="2:9">
      <c r="B35" s="17" t="s">
        <v>390</v>
      </c>
    </row>
  </sheetData>
  <mergeCells count="1">
    <mergeCell ref="B7:J7"/>
  </mergeCells>
  <phoneticPr fontId="3" type="noConversion"/>
  <pageMargins left="0.7" right="0.7" top="0.75" bottom="0.75" header="0.3" footer="0.3"/>
  <pageSetup orientation="portrait" horizontalDpi="1200" verticalDpi="1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34"/>
  <sheetViews>
    <sheetView showGridLines="0" topLeftCell="A7" zoomScale="66" zoomScaleNormal="66" workbookViewId="0">
      <selection activeCell="B34" sqref="B34"/>
    </sheetView>
  </sheetViews>
  <sheetFormatPr baseColWidth="10" defaultRowHeight="18"/>
  <cols>
    <col min="1" max="1" width="11.42578125" style="1"/>
    <col min="2" max="2" width="36.28515625" style="1" customWidth="1"/>
    <col min="3" max="10" width="24.5703125" style="1" customWidth="1"/>
    <col min="11" max="16384" width="11.42578125" style="1"/>
  </cols>
  <sheetData>
    <row r="7" spans="1:11">
      <c r="B7" s="302" t="s">
        <v>386</v>
      </c>
      <c r="C7" s="302"/>
      <c r="D7" s="302"/>
      <c r="E7" s="302"/>
      <c r="F7" s="302"/>
      <c r="G7" s="302"/>
      <c r="H7" s="302"/>
      <c r="I7" s="302"/>
      <c r="J7" s="302"/>
    </row>
    <row r="8" spans="1:11">
      <c r="B8" s="27" t="s">
        <v>0</v>
      </c>
      <c r="C8" s="27" t="s">
        <v>75</v>
      </c>
      <c r="D8" s="27" t="s">
        <v>76</v>
      </c>
      <c r="E8" s="27" t="s">
        <v>77</v>
      </c>
      <c r="F8" s="27" t="s">
        <v>78</v>
      </c>
      <c r="G8" s="27" t="s">
        <v>79</v>
      </c>
      <c r="H8" s="27" t="s">
        <v>80</v>
      </c>
      <c r="I8" s="27" t="s">
        <v>81</v>
      </c>
      <c r="J8" s="27" t="s">
        <v>90</v>
      </c>
    </row>
    <row r="9" spans="1:11">
      <c r="A9" s="20"/>
      <c r="B9" s="24" t="s">
        <v>1</v>
      </c>
      <c r="C9" s="195">
        <v>39966</v>
      </c>
      <c r="D9" s="195">
        <v>38433</v>
      </c>
      <c r="E9" s="195">
        <v>37228</v>
      </c>
      <c r="F9" s="195">
        <v>35441</v>
      </c>
      <c r="G9" s="195">
        <v>32791</v>
      </c>
      <c r="H9" s="195">
        <v>28934</v>
      </c>
      <c r="I9" s="195">
        <v>24111</v>
      </c>
      <c r="J9" s="195">
        <v>18284</v>
      </c>
      <c r="K9" s="18"/>
    </row>
    <row r="10" spans="1:11">
      <c r="A10" s="20"/>
      <c r="B10" s="24" t="s">
        <v>2</v>
      </c>
      <c r="C10" s="195">
        <v>35131</v>
      </c>
      <c r="D10" s="195">
        <v>33541</v>
      </c>
      <c r="E10" s="195">
        <v>33505</v>
      </c>
      <c r="F10" s="195">
        <v>32197</v>
      </c>
      <c r="G10" s="195">
        <v>31150</v>
      </c>
      <c r="H10" s="195">
        <v>29617</v>
      </c>
      <c r="I10" s="195">
        <v>28639</v>
      </c>
      <c r="J10" s="195">
        <v>23850</v>
      </c>
      <c r="K10" s="18"/>
    </row>
    <row r="11" spans="1:11">
      <c r="A11" s="20"/>
      <c r="B11" s="24" t="s">
        <v>3</v>
      </c>
      <c r="C11" s="195">
        <v>42254</v>
      </c>
      <c r="D11" s="195">
        <v>41116</v>
      </c>
      <c r="E11" s="195">
        <v>39498</v>
      </c>
      <c r="F11" s="195">
        <v>37659</v>
      </c>
      <c r="G11" s="195">
        <v>33487</v>
      </c>
      <c r="H11" s="195">
        <v>29107</v>
      </c>
      <c r="I11" s="195">
        <v>24147</v>
      </c>
      <c r="J11" s="195">
        <v>17221</v>
      </c>
      <c r="K11" s="18"/>
    </row>
    <row r="12" spans="1:11">
      <c r="A12" s="20"/>
      <c r="B12" s="24" t="s">
        <v>19</v>
      </c>
      <c r="C12" s="195">
        <v>27373</v>
      </c>
      <c r="D12" s="195">
        <v>26971</v>
      </c>
      <c r="E12" s="195">
        <v>28340</v>
      </c>
      <c r="F12" s="195">
        <v>28130</v>
      </c>
      <c r="G12" s="195">
        <v>30027</v>
      </c>
      <c r="H12" s="195">
        <v>29411</v>
      </c>
      <c r="I12" s="195">
        <v>26220</v>
      </c>
      <c r="J12" s="195">
        <v>20438</v>
      </c>
      <c r="K12" s="18"/>
    </row>
    <row r="13" spans="1:11">
      <c r="A13" s="20"/>
      <c r="B13" s="24" t="s">
        <v>4</v>
      </c>
      <c r="C13" s="195">
        <v>22201</v>
      </c>
      <c r="D13" s="195">
        <v>22889</v>
      </c>
      <c r="E13" s="195">
        <v>21730</v>
      </c>
      <c r="F13" s="195">
        <v>20157</v>
      </c>
      <c r="G13" s="195">
        <v>18478</v>
      </c>
      <c r="H13" s="195">
        <v>16242</v>
      </c>
      <c r="I13" s="195">
        <v>12904</v>
      </c>
      <c r="J13" s="195">
        <v>9503</v>
      </c>
      <c r="K13" s="18"/>
    </row>
    <row r="14" spans="1:11">
      <c r="A14" s="20"/>
      <c r="B14" s="24" t="s">
        <v>5</v>
      </c>
      <c r="C14" s="195">
        <v>8884</v>
      </c>
      <c r="D14" s="195">
        <v>8220</v>
      </c>
      <c r="E14" s="195">
        <v>8568</v>
      </c>
      <c r="F14" s="195">
        <v>8658</v>
      </c>
      <c r="G14" s="195">
        <v>9148</v>
      </c>
      <c r="H14" s="195">
        <v>8870</v>
      </c>
      <c r="I14" s="195">
        <v>8143</v>
      </c>
      <c r="J14" s="195">
        <v>6801</v>
      </c>
      <c r="K14" s="18"/>
    </row>
    <row r="15" spans="1:11">
      <c r="A15" s="20"/>
      <c r="B15" s="24" t="s">
        <v>71</v>
      </c>
      <c r="C15" s="195">
        <v>55689</v>
      </c>
      <c r="D15" s="195">
        <v>53885</v>
      </c>
      <c r="E15" s="195">
        <v>52943</v>
      </c>
      <c r="F15" s="195">
        <v>50656</v>
      </c>
      <c r="G15" s="195">
        <v>47169</v>
      </c>
      <c r="H15" s="195">
        <v>42867</v>
      </c>
      <c r="I15" s="195">
        <v>36798</v>
      </c>
      <c r="J15" s="195">
        <v>27845</v>
      </c>
      <c r="K15" s="18"/>
    </row>
    <row r="16" spans="1:11">
      <c r="A16" s="20"/>
      <c r="B16" s="24" t="s">
        <v>72</v>
      </c>
      <c r="C16" s="195">
        <v>4840</v>
      </c>
      <c r="D16" s="195">
        <v>4549</v>
      </c>
      <c r="E16" s="195">
        <v>4078</v>
      </c>
      <c r="F16" s="195">
        <v>3531</v>
      </c>
      <c r="G16" s="195">
        <v>3182</v>
      </c>
      <c r="H16" s="195">
        <v>3068</v>
      </c>
      <c r="I16" s="195">
        <v>2487</v>
      </c>
      <c r="J16" s="195">
        <v>2111</v>
      </c>
      <c r="K16" s="18"/>
    </row>
    <row r="17" spans="1:11">
      <c r="A17" s="20"/>
      <c r="B17" s="24" t="s">
        <v>21</v>
      </c>
      <c r="C17" s="195">
        <v>16725</v>
      </c>
      <c r="D17" s="195">
        <v>15963</v>
      </c>
      <c r="E17" s="195">
        <v>14590</v>
      </c>
      <c r="F17" s="195">
        <v>14072</v>
      </c>
      <c r="G17" s="195">
        <v>12459</v>
      </c>
      <c r="H17" s="195">
        <v>11087</v>
      </c>
      <c r="I17" s="195">
        <v>9272</v>
      </c>
      <c r="J17" s="195">
        <v>7219</v>
      </c>
      <c r="K17" s="18"/>
    </row>
    <row r="18" spans="1:11">
      <c r="A18" s="20"/>
      <c r="B18" s="24" t="s">
        <v>6</v>
      </c>
      <c r="C18" s="195">
        <v>81359</v>
      </c>
      <c r="D18" s="195">
        <v>95664</v>
      </c>
      <c r="E18" s="195">
        <v>101722</v>
      </c>
      <c r="F18" s="195">
        <v>102654</v>
      </c>
      <c r="G18" s="195">
        <v>99269</v>
      </c>
      <c r="H18" s="195">
        <v>92532</v>
      </c>
      <c r="I18" s="195">
        <v>68755</v>
      </c>
      <c r="J18" s="195">
        <v>50092</v>
      </c>
      <c r="K18" s="18"/>
    </row>
    <row r="19" spans="1:11">
      <c r="A19" s="20"/>
      <c r="B19" s="24" t="s">
        <v>7</v>
      </c>
      <c r="C19" s="195">
        <v>33264</v>
      </c>
      <c r="D19" s="195">
        <v>31672</v>
      </c>
      <c r="E19" s="195">
        <v>29305</v>
      </c>
      <c r="F19" s="195">
        <v>24846</v>
      </c>
      <c r="G19" s="195">
        <v>22388</v>
      </c>
      <c r="H19" s="195">
        <v>19159</v>
      </c>
      <c r="I19" s="195">
        <v>15160</v>
      </c>
      <c r="J19" s="195">
        <v>11664</v>
      </c>
      <c r="K19" s="18"/>
    </row>
    <row r="20" spans="1:11">
      <c r="A20" s="20"/>
      <c r="B20" s="24" t="s">
        <v>73</v>
      </c>
      <c r="C20" s="195">
        <v>44066</v>
      </c>
      <c r="D20" s="195">
        <v>47381</v>
      </c>
      <c r="E20" s="195">
        <v>50160</v>
      </c>
      <c r="F20" s="195">
        <v>49715</v>
      </c>
      <c r="G20" s="195">
        <v>49194</v>
      </c>
      <c r="H20" s="195">
        <v>45090</v>
      </c>
      <c r="I20" s="195">
        <v>38273</v>
      </c>
      <c r="J20" s="195">
        <v>29300</v>
      </c>
      <c r="K20" s="18"/>
    </row>
    <row r="21" spans="1:11">
      <c r="A21" s="20"/>
      <c r="B21" s="24" t="s">
        <v>8</v>
      </c>
      <c r="C21" s="195">
        <v>20454</v>
      </c>
      <c r="D21" s="195">
        <v>19848</v>
      </c>
      <c r="E21" s="195">
        <v>18768</v>
      </c>
      <c r="F21" s="195">
        <v>17645</v>
      </c>
      <c r="G21" s="195">
        <v>16238</v>
      </c>
      <c r="H21" s="195">
        <v>14363</v>
      </c>
      <c r="I21" s="195">
        <v>12715</v>
      </c>
      <c r="J21" s="195">
        <v>10106</v>
      </c>
      <c r="K21" s="18"/>
    </row>
    <row r="22" spans="1:11">
      <c r="A22" s="20"/>
      <c r="B22" s="24" t="s">
        <v>9</v>
      </c>
      <c r="C22" s="195">
        <v>9311</v>
      </c>
      <c r="D22" s="195">
        <v>9500</v>
      </c>
      <c r="E22" s="195">
        <v>9336</v>
      </c>
      <c r="F22" s="195">
        <v>9347</v>
      </c>
      <c r="G22" s="195">
        <v>8577</v>
      </c>
      <c r="H22" s="195">
        <v>6552</v>
      </c>
      <c r="I22" s="195">
        <v>5196</v>
      </c>
      <c r="J22" s="195">
        <v>3771</v>
      </c>
      <c r="K22" s="18"/>
    </row>
    <row r="23" spans="1:11">
      <c r="A23" s="20"/>
      <c r="B23" s="24" t="s">
        <v>74</v>
      </c>
      <c r="C23" s="195">
        <v>34724</v>
      </c>
      <c r="D23" s="195">
        <v>32820</v>
      </c>
      <c r="E23" s="195">
        <v>30130</v>
      </c>
      <c r="F23" s="195">
        <v>28815</v>
      </c>
      <c r="G23" s="195">
        <v>26472</v>
      </c>
      <c r="H23" s="195">
        <v>24491</v>
      </c>
      <c r="I23" s="195">
        <v>21768</v>
      </c>
      <c r="J23" s="195">
        <v>17758</v>
      </c>
      <c r="K23" s="18"/>
    </row>
    <row r="24" spans="1:11">
      <c r="A24" s="20"/>
      <c r="B24" s="24" t="s">
        <v>23</v>
      </c>
      <c r="C24" s="195">
        <v>106653</v>
      </c>
      <c r="D24" s="195">
        <v>122243</v>
      </c>
      <c r="E24" s="195">
        <v>124090</v>
      </c>
      <c r="F24" s="195">
        <v>122989</v>
      </c>
      <c r="G24" s="195">
        <v>124767</v>
      </c>
      <c r="H24" s="195">
        <v>115578</v>
      </c>
      <c r="I24" s="195">
        <v>90747</v>
      </c>
      <c r="J24" s="195">
        <v>70413</v>
      </c>
      <c r="K24" s="18"/>
    </row>
    <row r="25" spans="1:11">
      <c r="A25" s="20"/>
      <c r="B25" s="24" t="s">
        <v>11</v>
      </c>
      <c r="C25" s="195">
        <v>19102</v>
      </c>
      <c r="D25" s="195">
        <v>18182</v>
      </c>
      <c r="E25" s="195">
        <v>17867</v>
      </c>
      <c r="F25" s="195">
        <v>15241</v>
      </c>
      <c r="G25" s="195">
        <v>14528</v>
      </c>
      <c r="H25" s="195">
        <v>12714</v>
      </c>
      <c r="I25" s="195">
        <v>10776</v>
      </c>
      <c r="J25" s="195">
        <v>7748</v>
      </c>
      <c r="K25" s="18"/>
    </row>
    <row r="26" spans="1:11">
      <c r="A26" s="20"/>
      <c r="B26" s="24" t="s">
        <v>12</v>
      </c>
      <c r="C26" s="195">
        <v>1736</v>
      </c>
      <c r="D26" s="195">
        <v>1654</v>
      </c>
      <c r="E26" s="195">
        <v>2181</v>
      </c>
      <c r="F26" s="195">
        <v>1307</v>
      </c>
      <c r="G26" s="195">
        <v>1446</v>
      </c>
      <c r="H26" s="195">
        <v>1535</v>
      </c>
      <c r="I26" s="195">
        <v>1431</v>
      </c>
      <c r="J26" s="195">
        <v>761</v>
      </c>
      <c r="K26" s="18"/>
    </row>
    <row r="27" spans="1:11">
      <c r="A27" s="20"/>
      <c r="B27" s="24" t="s">
        <v>13</v>
      </c>
      <c r="C27" s="195">
        <v>25760</v>
      </c>
      <c r="D27" s="195">
        <v>24712</v>
      </c>
      <c r="E27" s="195">
        <v>21758</v>
      </c>
      <c r="F27" s="195">
        <v>20252</v>
      </c>
      <c r="G27" s="195">
        <v>18842</v>
      </c>
      <c r="H27" s="195">
        <v>15858</v>
      </c>
      <c r="I27" s="195">
        <v>12795</v>
      </c>
      <c r="J27" s="195">
        <v>9394</v>
      </c>
      <c r="K27" s="18"/>
    </row>
    <row r="28" spans="1:11">
      <c r="A28" s="20"/>
      <c r="B28" s="24" t="s">
        <v>14</v>
      </c>
      <c r="C28" s="195">
        <v>77396</v>
      </c>
      <c r="D28" s="195">
        <v>74260</v>
      </c>
      <c r="E28" s="195">
        <v>69583</v>
      </c>
      <c r="F28" s="195">
        <v>66240</v>
      </c>
      <c r="G28" s="195">
        <v>61539</v>
      </c>
      <c r="H28" s="195">
        <v>52200</v>
      </c>
      <c r="I28" s="195">
        <v>43306</v>
      </c>
      <c r="J28" s="195">
        <v>32932</v>
      </c>
      <c r="K28" s="18"/>
    </row>
    <row r="29" spans="1:11">
      <c r="A29" s="20"/>
      <c r="B29" s="24" t="s">
        <v>15</v>
      </c>
      <c r="C29" s="195">
        <v>14612</v>
      </c>
      <c r="D29" s="195">
        <v>11991</v>
      </c>
      <c r="E29" s="195">
        <v>11057</v>
      </c>
      <c r="F29" s="195">
        <v>10379</v>
      </c>
      <c r="G29" s="195">
        <v>7906</v>
      </c>
      <c r="H29" s="195">
        <v>6377</v>
      </c>
      <c r="I29" s="195">
        <v>5992</v>
      </c>
      <c r="J29" s="195">
        <v>4720</v>
      </c>
      <c r="K29" s="18"/>
    </row>
    <row r="30" spans="1:11">
      <c r="A30" s="20"/>
      <c r="B30" s="24" t="s">
        <v>16</v>
      </c>
      <c r="C30" s="195">
        <v>78576</v>
      </c>
      <c r="D30" s="195">
        <v>77046</v>
      </c>
      <c r="E30" s="195">
        <v>73679</v>
      </c>
      <c r="F30" s="195">
        <v>70439</v>
      </c>
      <c r="G30" s="195">
        <v>66002</v>
      </c>
      <c r="H30" s="195">
        <v>57143</v>
      </c>
      <c r="I30" s="195">
        <v>48824</v>
      </c>
      <c r="J30" s="195">
        <v>38327</v>
      </c>
      <c r="K30" s="18"/>
    </row>
    <row r="31" spans="1:11">
      <c r="A31" s="20"/>
      <c r="B31" s="28" t="s">
        <v>17</v>
      </c>
      <c r="C31" s="185">
        <v>800076</v>
      </c>
      <c r="D31" s="185">
        <v>812540</v>
      </c>
      <c r="E31" s="185">
        <v>800116</v>
      </c>
      <c r="F31" s="185">
        <v>770370</v>
      </c>
      <c r="G31" s="185">
        <v>735059</v>
      </c>
      <c r="H31" s="185">
        <v>662795</v>
      </c>
      <c r="I31" s="185">
        <v>548459</v>
      </c>
      <c r="J31" s="185">
        <v>420258</v>
      </c>
      <c r="K31" s="18"/>
    </row>
    <row r="32" spans="1:11">
      <c r="B32" s="17" t="s">
        <v>87</v>
      </c>
      <c r="J32" s="18"/>
      <c r="K32" s="18"/>
    </row>
    <row r="33" spans="2:11">
      <c r="B33" s="17" t="s">
        <v>70</v>
      </c>
      <c r="J33" s="18"/>
      <c r="K33" s="18"/>
    </row>
    <row r="34" spans="2:11">
      <c r="B34" s="17" t="s">
        <v>387</v>
      </c>
      <c r="J34" s="18"/>
      <c r="K34" s="18"/>
    </row>
  </sheetData>
  <mergeCells count="1">
    <mergeCell ref="B7:J7"/>
  </mergeCells>
  <pageMargins left="0.7" right="0.7" top="0.75" bottom="0.75" header="0.3" footer="0.3"/>
  <ignoredErrors>
    <ignoredError sqref="E8:F8" twoDigitTextYear="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35"/>
  <sheetViews>
    <sheetView showGridLines="0" topLeftCell="A28" zoomScale="68" zoomScaleNormal="68" workbookViewId="0">
      <selection activeCell="B35" sqref="B35"/>
    </sheetView>
  </sheetViews>
  <sheetFormatPr baseColWidth="10" defaultRowHeight="18"/>
  <cols>
    <col min="1" max="1" width="11.42578125" style="1"/>
    <col min="2" max="2" width="44.85546875" style="1" customWidth="1"/>
    <col min="3" max="10" width="16.85546875" style="1" customWidth="1"/>
    <col min="11" max="16384" width="11.42578125" style="1"/>
  </cols>
  <sheetData>
    <row r="7" spans="2:10" ht="33" customHeight="1">
      <c r="B7" s="303" t="s">
        <v>388</v>
      </c>
      <c r="C7" s="303"/>
      <c r="D7" s="303"/>
      <c r="E7" s="303"/>
      <c r="F7" s="303"/>
      <c r="G7" s="303"/>
      <c r="H7" s="303"/>
      <c r="I7" s="303"/>
      <c r="J7" s="303"/>
    </row>
    <row r="8" spans="2:10">
      <c r="B8" s="27" t="s">
        <v>0</v>
      </c>
      <c r="C8" s="29" t="s">
        <v>75</v>
      </c>
      <c r="D8" s="29" t="s">
        <v>76</v>
      </c>
      <c r="E8" s="29" t="s">
        <v>77</v>
      </c>
      <c r="F8" s="29" t="s">
        <v>78</v>
      </c>
      <c r="G8" s="29" t="s">
        <v>79</v>
      </c>
      <c r="H8" s="29" t="s">
        <v>80</v>
      </c>
      <c r="I8" s="29" t="s">
        <v>81</v>
      </c>
      <c r="J8" s="29" t="s">
        <v>89</v>
      </c>
    </row>
    <row r="9" spans="2:10">
      <c r="B9" s="24" t="s">
        <v>1</v>
      </c>
      <c r="C9" s="196">
        <v>16.638634471273939</v>
      </c>
      <c r="D9" s="196">
        <v>15.2390959555908</v>
      </c>
      <c r="E9" s="196">
        <v>13.631636763090443</v>
      </c>
      <c r="F9" s="196">
        <v>11.865082022095748</v>
      </c>
      <c r="G9" s="196">
        <v>10.052421827099939</v>
      </c>
      <c r="H9" s="196">
        <v>8.3696846977147814</v>
      </c>
      <c r="I9" s="196">
        <v>6.3500131682907561</v>
      </c>
      <c r="J9" s="196">
        <v>4.385704005756776</v>
      </c>
    </row>
    <row r="10" spans="2:10">
      <c r="B10" s="24" t="s">
        <v>2</v>
      </c>
      <c r="C10" s="196">
        <v>28.217670682730922</v>
      </c>
      <c r="D10" s="196">
        <v>26.640984908657664</v>
      </c>
      <c r="E10" s="196">
        <v>25.078592814371259</v>
      </c>
      <c r="F10" s="196">
        <v>23.080286738351255</v>
      </c>
      <c r="G10" s="196">
        <v>20.725216234198271</v>
      </c>
      <c r="H10" s="196">
        <v>17.949696969696969</v>
      </c>
      <c r="I10" s="196">
        <v>15.840154867256636</v>
      </c>
      <c r="J10" s="196">
        <v>12.49345206914615</v>
      </c>
    </row>
    <row r="11" spans="2:10">
      <c r="B11" s="24" t="s">
        <v>3</v>
      </c>
      <c r="C11" s="196">
        <v>21.96153846153846</v>
      </c>
      <c r="D11" s="196">
        <v>20.184585174275895</v>
      </c>
      <c r="E11" s="196">
        <v>17.743935309973047</v>
      </c>
      <c r="F11" s="196">
        <v>15.283685064935066</v>
      </c>
      <c r="G11" s="196">
        <v>12.665279878971255</v>
      </c>
      <c r="H11" s="196">
        <v>10.384231180877631</v>
      </c>
      <c r="I11" s="196">
        <v>7.9066797642436146</v>
      </c>
      <c r="J11" s="196">
        <v>5.5107200000000001</v>
      </c>
    </row>
    <row r="12" spans="2:10">
      <c r="B12" s="24" t="s">
        <v>19</v>
      </c>
      <c r="C12" s="196">
        <v>34.518284993694827</v>
      </c>
      <c r="D12" s="196">
        <v>30.753705815279361</v>
      </c>
      <c r="E12" s="196">
        <v>29.831578947368421</v>
      </c>
      <c r="F12" s="196">
        <v>26.841603053435115</v>
      </c>
      <c r="G12" s="196">
        <v>25.730077120822621</v>
      </c>
      <c r="H12" s="196">
        <v>22.468296409472881</v>
      </c>
      <c r="I12" s="196">
        <v>18.322851153039831</v>
      </c>
      <c r="J12" s="196">
        <v>13.384413883431565</v>
      </c>
    </row>
    <row r="13" spans="2:10">
      <c r="B13" s="24" t="s">
        <v>4</v>
      </c>
      <c r="C13" s="196">
        <v>11.201311806256307</v>
      </c>
      <c r="D13" s="196">
        <v>10.27795240233498</v>
      </c>
      <c r="E13" s="196">
        <v>9.1111111111111107</v>
      </c>
      <c r="F13" s="196">
        <v>8.085439229843562</v>
      </c>
      <c r="G13" s="196">
        <v>6.8768142910308896</v>
      </c>
      <c r="H13" s="196">
        <v>5.5680493657867673</v>
      </c>
      <c r="I13" s="196">
        <v>4.2197514715500324</v>
      </c>
      <c r="J13" s="196">
        <v>2.9294081381011097</v>
      </c>
    </row>
    <row r="14" spans="2:10">
      <c r="B14" s="24" t="s">
        <v>5</v>
      </c>
      <c r="C14" s="196">
        <v>16.360957642725598</v>
      </c>
      <c r="D14" s="196">
        <v>14.003407155025554</v>
      </c>
      <c r="E14" s="196">
        <v>12.544655929721815</v>
      </c>
      <c r="F14" s="196">
        <v>11.200517464424321</v>
      </c>
      <c r="G14" s="196">
        <v>10.278651685393259</v>
      </c>
      <c r="H14" s="196">
        <v>8.7475345167652865</v>
      </c>
      <c r="I14" s="196">
        <v>7.1242344706911638</v>
      </c>
      <c r="J14" s="196">
        <v>5.1483724451173352</v>
      </c>
    </row>
    <row r="15" spans="2:10">
      <c r="B15" s="24" t="s">
        <v>71</v>
      </c>
      <c r="C15" s="196">
        <v>20.294825072886297</v>
      </c>
      <c r="D15" s="196">
        <v>17.961666666666666</v>
      </c>
      <c r="E15" s="196">
        <v>16.260135135135137</v>
      </c>
      <c r="F15" s="196">
        <v>14.09068150208623</v>
      </c>
      <c r="G15" s="196">
        <v>12.328541557762676</v>
      </c>
      <c r="H15" s="196">
        <v>10.314485081809432</v>
      </c>
      <c r="I15" s="196">
        <v>8.1573930392374194</v>
      </c>
      <c r="J15" s="196">
        <v>5.5768075305427596</v>
      </c>
    </row>
    <row r="16" spans="2:10">
      <c r="B16" s="24" t="s">
        <v>20</v>
      </c>
      <c r="C16" s="196">
        <v>10.707964601769911</v>
      </c>
      <c r="D16" s="196">
        <v>9.0617529880478092</v>
      </c>
      <c r="E16" s="196">
        <v>7.8878143133462286</v>
      </c>
      <c r="F16" s="196">
        <v>6.725714285714286</v>
      </c>
      <c r="G16" s="196">
        <v>5.743682310469314</v>
      </c>
      <c r="H16" s="196">
        <v>4.9563812600969301</v>
      </c>
      <c r="I16" s="196">
        <v>3.6573529411764705</v>
      </c>
      <c r="J16" s="196">
        <v>2.8565629228687417</v>
      </c>
    </row>
    <row r="17" spans="2:10">
      <c r="B17" s="24" t="s">
        <v>21</v>
      </c>
      <c r="C17" s="196">
        <v>16.996951219512194</v>
      </c>
      <c r="D17" s="196">
        <v>15.378612716763005</v>
      </c>
      <c r="E17" s="196">
        <v>13.471837488457988</v>
      </c>
      <c r="F17" s="196">
        <v>12.13103448275862</v>
      </c>
      <c r="G17" s="196">
        <v>10.296694214876034</v>
      </c>
      <c r="H17" s="196">
        <v>8.8202068416865558</v>
      </c>
      <c r="I17" s="196">
        <v>6.8176470588235292</v>
      </c>
      <c r="J17" s="196">
        <v>4.9008825526137132</v>
      </c>
    </row>
    <row r="18" spans="2:10">
      <c r="B18" s="24" t="s">
        <v>6</v>
      </c>
      <c r="C18" s="196">
        <v>16.294612457440415</v>
      </c>
      <c r="D18" s="196">
        <v>18.651589003704427</v>
      </c>
      <c r="E18" s="196">
        <v>18.985069055617767</v>
      </c>
      <c r="F18" s="196">
        <v>18.640639186489921</v>
      </c>
      <c r="G18" s="196">
        <v>17.294250871080138</v>
      </c>
      <c r="H18" s="196">
        <v>15.509889373114314</v>
      </c>
      <c r="I18" s="196">
        <v>11.203356688935962</v>
      </c>
      <c r="J18" s="196">
        <v>7.978974195603695</v>
      </c>
    </row>
    <row r="19" spans="2:10">
      <c r="B19" s="24" t="s">
        <v>7</v>
      </c>
      <c r="C19" s="196">
        <v>21.970937912813739</v>
      </c>
      <c r="D19" s="196">
        <v>19.335775335775335</v>
      </c>
      <c r="E19" s="196">
        <v>16.81296615031555</v>
      </c>
      <c r="F19" s="196">
        <v>13.765096952908587</v>
      </c>
      <c r="G19" s="196">
        <v>11.858050847457626</v>
      </c>
      <c r="H19" s="196">
        <v>9.3870651641352278</v>
      </c>
      <c r="I19" s="196">
        <v>7.0708955223880601</v>
      </c>
      <c r="J19" s="196">
        <v>5.0779277318241185</v>
      </c>
    </row>
    <row r="20" spans="2:10">
      <c r="B20" s="24" t="s">
        <v>22</v>
      </c>
      <c r="C20" s="196">
        <v>13.883427851291746</v>
      </c>
      <c r="D20" s="196">
        <v>13.279428251121077</v>
      </c>
      <c r="E20" s="196">
        <v>12.385185185185184</v>
      </c>
      <c r="F20" s="196">
        <v>11.179446818079604</v>
      </c>
      <c r="G20" s="196">
        <v>9.9321623258631124</v>
      </c>
      <c r="H20" s="196">
        <v>8.3069270449521007</v>
      </c>
      <c r="I20" s="196">
        <v>6.5056943736189021</v>
      </c>
      <c r="J20" s="196">
        <v>4.6955128205128203</v>
      </c>
    </row>
    <row r="21" spans="2:10">
      <c r="B21" s="24" t="s">
        <v>8</v>
      </c>
      <c r="C21" s="196">
        <v>27.308411214953271</v>
      </c>
      <c r="D21" s="196">
        <v>25.413572343149809</v>
      </c>
      <c r="E21" s="196">
        <v>22.530612244897959</v>
      </c>
      <c r="F21" s="196">
        <v>19.305251641137854</v>
      </c>
      <c r="G21" s="196">
        <v>16.303212851405622</v>
      </c>
      <c r="H21" s="196">
        <v>13.51175917215428</v>
      </c>
      <c r="I21" s="196">
        <v>10.802888700084962</v>
      </c>
      <c r="J21" s="196">
        <v>8.0270055599682291</v>
      </c>
    </row>
    <row r="22" spans="2:10">
      <c r="B22" s="24" t="s">
        <v>9</v>
      </c>
      <c r="C22" s="196">
        <v>6.6649964209019323</v>
      </c>
      <c r="D22" s="196">
        <v>6.4319566689234939</v>
      </c>
      <c r="E22" s="196">
        <v>5.9502868068833656</v>
      </c>
      <c r="F22" s="196">
        <v>5.6070785842831432</v>
      </c>
      <c r="G22" s="196">
        <v>4.9293103448275861</v>
      </c>
      <c r="H22" s="196">
        <v>3.5803278688524589</v>
      </c>
      <c r="I22" s="196">
        <v>2.7090719499478624</v>
      </c>
      <c r="J22" s="196">
        <v>1.9035840484603737</v>
      </c>
    </row>
    <row r="23" spans="2:10">
      <c r="B23" s="24" t="s">
        <v>10</v>
      </c>
      <c r="C23" s="196">
        <v>16.031394275161588</v>
      </c>
      <c r="D23" s="196">
        <v>14.619153674832962</v>
      </c>
      <c r="E23" s="196">
        <v>13.139991277802006</v>
      </c>
      <c r="F23" s="196">
        <v>11.809426229508198</v>
      </c>
      <c r="G23" s="196">
        <v>10.146416251437332</v>
      </c>
      <c r="H23" s="196">
        <v>8.4306368330464707</v>
      </c>
      <c r="I23" s="196">
        <v>6.7961286294099281</v>
      </c>
      <c r="J23" s="196">
        <v>4.942387976621208</v>
      </c>
    </row>
    <row r="24" spans="2:10">
      <c r="B24" s="24" t="s">
        <v>23</v>
      </c>
      <c r="C24" s="196">
        <v>24.671061762664817</v>
      </c>
      <c r="D24" s="196">
        <v>26.528428819444443</v>
      </c>
      <c r="E24" s="196">
        <v>25.809068219633943</v>
      </c>
      <c r="F24" s="196">
        <v>24.087152369761064</v>
      </c>
      <c r="G24" s="196">
        <v>23.21678451804987</v>
      </c>
      <c r="H24" s="196">
        <v>19.985820508386652</v>
      </c>
      <c r="I24" s="196">
        <v>14.915680473372781</v>
      </c>
      <c r="J24" s="196">
        <v>10.98315395414132</v>
      </c>
    </row>
    <row r="25" spans="2:10">
      <c r="B25" s="24" t="s">
        <v>11</v>
      </c>
      <c r="C25" s="196">
        <v>20.740499457111834</v>
      </c>
      <c r="D25" s="196">
        <v>18.001980198019801</v>
      </c>
      <c r="E25" s="196">
        <v>17.130393096836048</v>
      </c>
      <c r="F25" s="196">
        <v>13.931444241316271</v>
      </c>
      <c r="G25" s="196">
        <v>12.301439458086367</v>
      </c>
      <c r="H25" s="196">
        <v>10.244963738920225</v>
      </c>
      <c r="I25" s="196">
        <v>8.4253322908522286</v>
      </c>
      <c r="J25" s="196">
        <v>5.5541218637992831</v>
      </c>
    </row>
    <row r="26" spans="2:10">
      <c r="B26" s="24" t="s">
        <v>12</v>
      </c>
      <c r="C26" s="196">
        <v>78.909090909090907</v>
      </c>
      <c r="D26" s="196">
        <v>66.16</v>
      </c>
      <c r="E26" s="196">
        <v>77.892857142857139</v>
      </c>
      <c r="F26" s="196">
        <v>29.044444444444444</v>
      </c>
      <c r="G26" s="196">
        <v>24.931034482758619</v>
      </c>
      <c r="H26" s="196">
        <v>19.1875</v>
      </c>
      <c r="I26" s="196">
        <v>16.448275862068964</v>
      </c>
      <c r="J26" s="196">
        <v>7.7653061224489797</v>
      </c>
    </row>
    <row r="27" spans="2:10">
      <c r="B27" s="24" t="s">
        <v>13</v>
      </c>
      <c r="C27" s="196">
        <v>22.361111111111111</v>
      </c>
      <c r="D27" s="196">
        <v>20.559068219633943</v>
      </c>
      <c r="E27" s="196">
        <v>17.907818930041152</v>
      </c>
      <c r="F27" s="196">
        <v>15.933910306845004</v>
      </c>
      <c r="G27" s="196">
        <v>13.946706143597336</v>
      </c>
      <c r="H27" s="196">
        <v>11.254790631653655</v>
      </c>
      <c r="I27" s="196">
        <v>8.7877747252747245</v>
      </c>
      <c r="J27" s="196">
        <v>6.1079323797139145</v>
      </c>
    </row>
    <row r="28" spans="2:10">
      <c r="B28" s="24" t="s">
        <v>14</v>
      </c>
      <c r="C28" s="196">
        <v>13.453154875717017</v>
      </c>
      <c r="D28" s="196">
        <v>12.06890947505282</v>
      </c>
      <c r="E28" s="196">
        <v>10.776366733777296</v>
      </c>
      <c r="F28" s="196">
        <v>9.6</v>
      </c>
      <c r="G28" s="196">
        <v>8.2791605004708728</v>
      </c>
      <c r="H28" s="196">
        <v>6.6184861163940658</v>
      </c>
      <c r="I28" s="196">
        <v>5.1869684992214635</v>
      </c>
      <c r="J28" s="196">
        <v>3.6787310098302055</v>
      </c>
    </row>
    <row r="29" spans="2:10">
      <c r="B29" s="24" t="s">
        <v>15</v>
      </c>
      <c r="C29" s="196">
        <v>20.182320441988949</v>
      </c>
      <c r="D29" s="196">
        <v>16.138627187079408</v>
      </c>
      <c r="E29" s="196">
        <v>13.97850821744627</v>
      </c>
      <c r="F29" s="196">
        <v>12.355952380952381</v>
      </c>
      <c r="G29" s="196">
        <v>9.2684642438452514</v>
      </c>
      <c r="H29" s="196">
        <v>7.346774193548387</v>
      </c>
      <c r="I29" s="196">
        <v>6.2286902286902288</v>
      </c>
      <c r="J29" s="196">
        <v>4.6502463054187189</v>
      </c>
    </row>
    <row r="30" spans="2:10">
      <c r="B30" s="24" t="s">
        <v>16</v>
      </c>
      <c r="C30" s="196">
        <v>16.584212747994936</v>
      </c>
      <c r="D30" s="196">
        <v>15.533467741935484</v>
      </c>
      <c r="E30" s="196">
        <v>14.136415963161934</v>
      </c>
      <c r="F30" s="196">
        <v>12.844456601021152</v>
      </c>
      <c r="G30" s="196">
        <v>11.317215363511659</v>
      </c>
      <c r="H30" s="196">
        <v>9.4000658002961011</v>
      </c>
      <c r="I30" s="196">
        <v>7.6168486739469579</v>
      </c>
      <c r="J30" s="196">
        <v>5.6596278795038391</v>
      </c>
    </row>
    <row r="31" spans="2:10">
      <c r="B31" s="28" t="s">
        <v>126</v>
      </c>
      <c r="C31" s="197">
        <v>21.63424410866503</v>
      </c>
      <c r="D31" s="197">
        <v>19.64653275915067</v>
      </c>
      <c r="E31" s="197">
        <v>18.772583492592325</v>
      </c>
      <c r="F31" s="197">
        <v>14.882197436381444</v>
      </c>
      <c r="G31" s="197">
        <v>13.110072151046166</v>
      </c>
      <c r="H31" s="197">
        <v>10.92470785315278</v>
      </c>
      <c r="I31" s="197">
        <v>8.6860765705510214</v>
      </c>
      <c r="J31" s="197">
        <v>6.1004925179738558</v>
      </c>
    </row>
    <row r="32" spans="2:10">
      <c r="B32" s="17" t="s">
        <v>18</v>
      </c>
    </row>
    <row r="33" spans="2:2">
      <c r="B33" s="17" t="s">
        <v>87</v>
      </c>
    </row>
    <row r="34" spans="2:2">
      <c r="B34" s="17" t="s">
        <v>70</v>
      </c>
    </row>
    <row r="35" spans="2:2">
      <c r="B35" s="17" t="s">
        <v>390</v>
      </c>
    </row>
  </sheetData>
  <mergeCells count="1">
    <mergeCell ref="B7:J7"/>
  </mergeCells>
  <pageMargins left="0.7" right="0.7" top="0.75" bottom="0.75" header="0.3" footer="0.3"/>
  <pageSetup paperSize="9" orientation="portrait" r:id="rId1"/>
  <ignoredErrors>
    <ignoredError sqref="E8:F8"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P63"/>
  <sheetViews>
    <sheetView showGridLines="0" topLeftCell="A34" zoomScale="73" zoomScaleNormal="73" workbookViewId="0">
      <selection activeCell="B54" sqref="B54"/>
    </sheetView>
  </sheetViews>
  <sheetFormatPr baseColWidth="10" defaultRowHeight="18"/>
  <cols>
    <col min="1" max="1" width="11.42578125" style="1"/>
    <col min="2" max="2" width="26" style="1" customWidth="1"/>
    <col min="3" max="3" width="13.85546875" style="1" bestFit="1" customWidth="1"/>
    <col min="4" max="4" width="13.42578125" style="1" bestFit="1" customWidth="1"/>
    <col min="5" max="5" width="14.28515625" style="1" bestFit="1" customWidth="1"/>
    <col min="6" max="7" width="14.5703125" style="1" bestFit="1" customWidth="1"/>
    <col min="8" max="8" width="13.5703125" style="1" bestFit="1" customWidth="1"/>
    <col min="9" max="9" width="14.140625" style="1" bestFit="1" customWidth="1"/>
    <col min="10" max="10" width="13.85546875" style="1" bestFit="1" customWidth="1"/>
    <col min="11" max="11" width="14.28515625" style="1" bestFit="1" customWidth="1"/>
    <col min="12" max="12" width="14.42578125" style="1" bestFit="1" customWidth="1"/>
    <col min="13" max="13" width="13.85546875" style="1" bestFit="1" customWidth="1"/>
    <col min="14" max="14" width="12.85546875" style="1" bestFit="1" customWidth="1"/>
    <col min="15" max="15" width="15.42578125" style="1" bestFit="1" customWidth="1"/>
    <col min="16" max="16" width="11.42578125" style="1"/>
    <col min="17" max="17" width="13.140625" style="1" bestFit="1" customWidth="1"/>
    <col min="18" max="16384" width="11.42578125" style="1"/>
  </cols>
  <sheetData>
    <row r="7" spans="2:15">
      <c r="B7" s="302" t="s">
        <v>93</v>
      </c>
      <c r="C7" s="302"/>
      <c r="D7" s="302"/>
      <c r="E7" s="302"/>
      <c r="F7" s="302"/>
      <c r="G7" s="302"/>
      <c r="H7" s="302"/>
      <c r="I7" s="302"/>
      <c r="J7" s="302"/>
      <c r="K7" s="302"/>
      <c r="L7" s="302"/>
      <c r="M7" s="302"/>
      <c r="N7" s="302"/>
      <c r="O7" s="302"/>
    </row>
    <row r="8" spans="2:15" ht="54">
      <c r="B8" s="14" t="s">
        <v>29</v>
      </c>
      <c r="C8" s="14" t="s">
        <v>103</v>
      </c>
      <c r="D8" s="14" t="s">
        <v>104</v>
      </c>
      <c r="E8" s="14" t="s">
        <v>105</v>
      </c>
      <c r="F8" s="14" t="s">
        <v>106</v>
      </c>
      <c r="G8" s="14" t="s">
        <v>107</v>
      </c>
      <c r="H8" s="14" t="s">
        <v>108</v>
      </c>
      <c r="I8" s="14" t="s">
        <v>109</v>
      </c>
      <c r="J8" s="14" t="s">
        <v>110</v>
      </c>
      <c r="K8" s="14" t="s">
        <v>111</v>
      </c>
      <c r="L8" s="14" t="s">
        <v>112</v>
      </c>
      <c r="M8" s="14" t="s">
        <v>113</v>
      </c>
      <c r="N8" s="14" t="s">
        <v>114</v>
      </c>
      <c r="O8" s="30" t="s">
        <v>130</v>
      </c>
    </row>
    <row r="9" spans="2:15">
      <c r="B9" s="24" t="s">
        <v>30</v>
      </c>
      <c r="C9" s="195">
        <v>75611</v>
      </c>
      <c r="D9" s="195">
        <v>78015</v>
      </c>
      <c r="E9" s="195">
        <v>80664</v>
      </c>
      <c r="F9" s="195">
        <v>84750</v>
      </c>
      <c r="G9" s="195">
        <v>89622</v>
      </c>
      <c r="H9" s="195">
        <v>93154</v>
      </c>
      <c r="I9" s="195">
        <v>97202</v>
      </c>
      <c r="J9" s="195">
        <v>98246</v>
      </c>
      <c r="K9" s="195">
        <v>101697</v>
      </c>
      <c r="L9" s="195">
        <v>105283</v>
      </c>
      <c r="M9" s="195">
        <v>107451</v>
      </c>
      <c r="N9" s="195">
        <v>108373</v>
      </c>
      <c r="O9" s="200">
        <v>1120068</v>
      </c>
    </row>
    <row r="10" spans="2:15">
      <c r="B10" s="24" t="s">
        <v>31</v>
      </c>
      <c r="C10" s="195">
        <v>5703</v>
      </c>
      <c r="D10" s="195">
        <v>6423</v>
      </c>
      <c r="E10" s="195">
        <v>6720</v>
      </c>
      <c r="F10" s="195">
        <v>7289</v>
      </c>
      <c r="G10" s="195">
        <v>7758</v>
      </c>
      <c r="H10" s="195">
        <v>8100</v>
      </c>
      <c r="I10" s="195">
        <v>8369</v>
      </c>
      <c r="J10" s="195">
        <v>8338</v>
      </c>
      <c r="K10" s="195">
        <v>8709</v>
      </c>
      <c r="L10" s="195">
        <v>8866</v>
      </c>
      <c r="M10" s="195">
        <v>9019</v>
      </c>
      <c r="N10" s="195">
        <v>9534</v>
      </c>
      <c r="O10" s="200">
        <v>94828</v>
      </c>
    </row>
    <row r="11" spans="2:15">
      <c r="B11" s="24" t="s">
        <v>32</v>
      </c>
      <c r="C11" s="195">
        <v>29642</v>
      </c>
      <c r="D11" s="195">
        <v>32588</v>
      </c>
      <c r="E11" s="195">
        <v>35070</v>
      </c>
      <c r="F11" s="195">
        <v>37866</v>
      </c>
      <c r="G11" s="195">
        <v>41686</v>
      </c>
      <c r="H11" s="195">
        <v>45113</v>
      </c>
      <c r="I11" s="195">
        <v>50191</v>
      </c>
      <c r="J11" s="195">
        <v>53423</v>
      </c>
      <c r="K11" s="195">
        <v>57309</v>
      </c>
      <c r="L11" s="195">
        <v>60293</v>
      </c>
      <c r="M11" s="195">
        <v>61498</v>
      </c>
      <c r="N11" s="195">
        <v>64055</v>
      </c>
      <c r="O11" s="200">
        <v>568734</v>
      </c>
    </row>
    <row r="12" spans="2:15">
      <c r="B12" s="24" t="s">
        <v>33</v>
      </c>
      <c r="C12" s="195">
        <v>9282</v>
      </c>
      <c r="D12" s="195">
        <v>9859</v>
      </c>
      <c r="E12" s="195">
        <v>10264</v>
      </c>
      <c r="F12" s="195">
        <v>11096</v>
      </c>
      <c r="G12" s="195">
        <v>12011</v>
      </c>
      <c r="H12" s="195">
        <v>12531</v>
      </c>
      <c r="I12" s="195">
        <v>13297</v>
      </c>
      <c r="J12" s="195">
        <v>13892</v>
      </c>
      <c r="K12" s="195">
        <v>14577</v>
      </c>
      <c r="L12" s="195">
        <v>15538</v>
      </c>
      <c r="M12" s="195">
        <v>15830</v>
      </c>
      <c r="N12" s="195">
        <v>16159</v>
      </c>
      <c r="O12" s="200">
        <v>154336</v>
      </c>
    </row>
    <row r="13" spans="2:15">
      <c r="B13" s="24" t="s">
        <v>34</v>
      </c>
      <c r="C13" s="195">
        <v>13567</v>
      </c>
      <c r="D13" s="195">
        <v>14458</v>
      </c>
      <c r="E13" s="195">
        <v>14980</v>
      </c>
      <c r="F13" s="195">
        <v>16249</v>
      </c>
      <c r="G13" s="195">
        <v>17293</v>
      </c>
      <c r="H13" s="195">
        <v>18129</v>
      </c>
      <c r="I13" s="195">
        <v>19311</v>
      </c>
      <c r="J13" s="195">
        <v>19882</v>
      </c>
      <c r="K13" s="195">
        <v>20846</v>
      </c>
      <c r="L13" s="195">
        <v>21077</v>
      </c>
      <c r="M13" s="195">
        <v>21470</v>
      </c>
      <c r="N13" s="195">
        <v>22034</v>
      </c>
      <c r="O13" s="200">
        <v>219296</v>
      </c>
    </row>
    <row r="14" spans="2:15">
      <c r="B14" s="24" t="s">
        <v>35</v>
      </c>
      <c r="C14" s="195">
        <v>23348</v>
      </c>
      <c r="D14" s="195">
        <v>28144</v>
      </c>
      <c r="E14" s="195">
        <v>29975</v>
      </c>
      <c r="F14" s="195">
        <v>31688</v>
      </c>
      <c r="G14" s="195">
        <v>34316</v>
      </c>
      <c r="H14" s="195">
        <v>36574</v>
      </c>
      <c r="I14" s="195">
        <v>38174</v>
      </c>
      <c r="J14" s="195">
        <v>39479</v>
      </c>
      <c r="K14" s="195">
        <v>41352</v>
      </c>
      <c r="L14" s="195">
        <v>44278</v>
      </c>
      <c r="M14" s="195">
        <v>46229</v>
      </c>
      <c r="N14" s="195">
        <v>48699</v>
      </c>
      <c r="O14" s="200">
        <v>442256</v>
      </c>
    </row>
    <row r="15" spans="2:15">
      <c r="B15" s="24" t="s">
        <v>36</v>
      </c>
      <c r="C15" s="195">
        <v>45168</v>
      </c>
      <c r="D15" s="195">
        <v>48218</v>
      </c>
      <c r="E15" s="195">
        <v>50302</v>
      </c>
      <c r="F15" s="195">
        <v>52379</v>
      </c>
      <c r="G15" s="195">
        <v>54393</v>
      </c>
      <c r="H15" s="195">
        <v>56838</v>
      </c>
      <c r="I15" s="195">
        <v>59599</v>
      </c>
      <c r="J15" s="195">
        <v>60768</v>
      </c>
      <c r="K15" s="195">
        <v>62665</v>
      </c>
      <c r="L15" s="195">
        <v>64635</v>
      </c>
      <c r="M15" s="195">
        <v>65666</v>
      </c>
      <c r="N15" s="195">
        <v>67740</v>
      </c>
      <c r="O15" s="200">
        <v>688371</v>
      </c>
    </row>
    <row r="16" spans="2:15">
      <c r="B16" s="24" t="s">
        <v>37</v>
      </c>
      <c r="C16" s="195">
        <v>3528</v>
      </c>
      <c r="D16" s="195">
        <v>3894</v>
      </c>
      <c r="E16" s="195">
        <v>4378</v>
      </c>
      <c r="F16" s="195">
        <v>4748</v>
      </c>
      <c r="G16" s="195">
        <v>5397</v>
      </c>
      <c r="H16" s="195">
        <v>5937</v>
      </c>
      <c r="I16" s="195">
        <v>6157</v>
      </c>
      <c r="J16" s="195">
        <v>6975</v>
      </c>
      <c r="K16" s="195">
        <v>7655</v>
      </c>
      <c r="L16" s="195">
        <v>8439</v>
      </c>
      <c r="M16" s="195">
        <v>8719</v>
      </c>
      <c r="N16" s="195">
        <v>9489</v>
      </c>
      <c r="O16" s="200">
        <v>75316</v>
      </c>
    </row>
    <row r="17" spans="2:15">
      <c r="B17" s="24" t="s">
        <v>38</v>
      </c>
      <c r="C17" s="195">
        <v>88361</v>
      </c>
      <c r="D17" s="195">
        <v>101520</v>
      </c>
      <c r="E17" s="195">
        <v>117464</v>
      </c>
      <c r="F17" s="195">
        <v>129779</v>
      </c>
      <c r="G17" s="195">
        <v>151738</v>
      </c>
      <c r="H17" s="195">
        <v>176864</v>
      </c>
      <c r="I17" s="195">
        <v>209186</v>
      </c>
      <c r="J17" s="195">
        <v>242397</v>
      </c>
      <c r="K17" s="195">
        <v>272048</v>
      </c>
      <c r="L17" s="195">
        <v>299070</v>
      </c>
      <c r="M17" s="195">
        <v>331398</v>
      </c>
      <c r="N17" s="195">
        <v>379386</v>
      </c>
      <c r="O17" s="200">
        <v>2499211</v>
      </c>
    </row>
    <row r="18" spans="2:15">
      <c r="B18" s="24" t="s">
        <v>39</v>
      </c>
      <c r="C18" s="195">
        <v>1380</v>
      </c>
      <c r="D18" s="195">
        <v>2012</v>
      </c>
      <c r="E18" s="195">
        <v>2254</v>
      </c>
      <c r="F18" s="195">
        <v>2628</v>
      </c>
      <c r="G18" s="195">
        <v>2952</v>
      </c>
      <c r="H18" s="195">
        <v>3269</v>
      </c>
      <c r="I18" s="195">
        <v>3388</v>
      </c>
      <c r="J18" s="195">
        <v>3401</v>
      </c>
      <c r="K18" s="195">
        <v>3931</v>
      </c>
      <c r="L18" s="195">
        <v>4449</v>
      </c>
      <c r="M18" s="195">
        <v>4928</v>
      </c>
      <c r="N18" s="195">
        <v>5360</v>
      </c>
      <c r="O18" s="200">
        <v>39952</v>
      </c>
    </row>
    <row r="19" spans="2:15">
      <c r="B19" s="24" t="s">
        <v>40</v>
      </c>
      <c r="C19" s="195">
        <v>28888</v>
      </c>
      <c r="D19" s="195">
        <v>33686</v>
      </c>
      <c r="E19" s="195">
        <v>36886</v>
      </c>
      <c r="F19" s="195">
        <v>40495</v>
      </c>
      <c r="G19" s="195">
        <v>44540</v>
      </c>
      <c r="H19" s="195">
        <v>48561</v>
      </c>
      <c r="I19" s="195">
        <v>50792</v>
      </c>
      <c r="J19" s="195">
        <v>53537</v>
      </c>
      <c r="K19" s="195">
        <v>56481</v>
      </c>
      <c r="L19" s="195">
        <v>57698</v>
      </c>
      <c r="M19" s="195">
        <v>58042</v>
      </c>
      <c r="N19" s="195">
        <v>60075</v>
      </c>
      <c r="O19" s="200">
        <v>569681</v>
      </c>
    </row>
    <row r="20" spans="2:15">
      <c r="B20" s="24" t="s">
        <v>41</v>
      </c>
      <c r="C20" s="195">
        <v>9391</v>
      </c>
      <c r="D20" s="195">
        <v>9831</v>
      </c>
      <c r="E20" s="195">
        <v>10333</v>
      </c>
      <c r="F20" s="195">
        <v>11448</v>
      </c>
      <c r="G20" s="195">
        <v>12712</v>
      </c>
      <c r="H20" s="195">
        <v>13882</v>
      </c>
      <c r="I20" s="195">
        <v>14893</v>
      </c>
      <c r="J20" s="195">
        <v>16053</v>
      </c>
      <c r="K20" s="195">
        <v>17215</v>
      </c>
      <c r="L20" s="195">
        <v>18351</v>
      </c>
      <c r="M20" s="195">
        <v>18800</v>
      </c>
      <c r="N20" s="195">
        <v>19354</v>
      </c>
      <c r="O20" s="200">
        <v>172263</v>
      </c>
    </row>
    <row r="21" spans="2:15">
      <c r="B21" s="24" t="s">
        <v>42</v>
      </c>
      <c r="C21" s="195">
        <v>2497</v>
      </c>
      <c r="D21" s="195">
        <v>2749</v>
      </c>
      <c r="E21" s="195">
        <v>2641</v>
      </c>
      <c r="F21" s="195">
        <v>2768</v>
      </c>
      <c r="G21" s="195">
        <v>2887</v>
      </c>
      <c r="H21" s="195">
        <v>3075</v>
      </c>
      <c r="I21" s="195">
        <v>3094</v>
      </c>
      <c r="J21" s="195">
        <v>3347</v>
      </c>
      <c r="K21" s="195">
        <v>3412</v>
      </c>
      <c r="L21" s="195">
        <v>3480</v>
      </c>
      <c r="M21" s="195">
        <v>3776</v>
      </c>
      <c r="N21" s="195">
        <v>3780</v>
      </c>
      <c r="O21" s="200">
        <v>37506</v>
      </c>
    </row>
    <row r="22" spans="2:15">
      <c r="B22" s="24" t="s">
        <v>43</v>
      </c>
      <c r="C22" s="195">
        <v>2568</v>
      </c>
      <c r="D22" s="195">
        <v>3011</v>
      </c>
      <c r="E22" s="195">
        <v>3026</v>
      </c>
      <c r="F22" s="195">
        <v>3127</v>
      </c>
      <c r="G22" s="195">
        <v>3487</v>
      </c>
      <c r="H22" s="195">
        <v>3663</v>
      </c>
      <c r="I22" s="195">
        <v>3776</v>
      </c>
      <c r="J22" s="195">
        <v>3687</v>
      </c>
      <c r="K22" s="195">
        <v>3857</v>
      </c>
      <c r="L22" s="195">
        <v>3853</v>
      </c>
      <c r="M22" s="195">
        <v>3753</v>
      </c>
      <c r="N22" s="195">
        <v>3904</v>
      </c>
      <c r="O22" s="200">
        <v>41712</v>
      </c>
    </row>
    <row r="23" spans="2:15">
      <c r="B23" s="24" t="s">
        <v>44</v>
      </c>
      <c r="C23" s="195">
        <v>34833</v>
      </c>
      <c r="D23" s="195">
        <v>37926</v>
      </c>
      <c r="E23" s="195">
        <v>40408</v>
      </c>
      <c r="F23" s="195">
        <v>43200</v>
      </c>
      <c r="G23" s="195">
        <v>47268</v>
      </c>
      <c r="H23" s="195">
        <v>50466</v>
      </c>
      <c r="I23" s="195">
        <v>52776</v>
      </c>
      <c r="J23" s="195">
        <v>53542</v>
      </c>
      <c r="K23" s="195">
        <v>54540</v>
      </c>
      <c r="L23" s="195">
        <v>56033</v>
      </c>
      <c r="M23" s="195">
        <v>56734</v>
      </c>
      <c r="N23" s="195">
        <v>58352</v>
      </c>
      <c r="O23" s="200">
        <v>586078</v>
      </c>
    </row>
    <row r="24" spans="2:15">
      <c r="B24" s="24" t="s">
        <v>45</v>
      </c>
      <c r="C24" s="195">
        <v>291041</v>
      </c>
      <c r="D24" s="195">
        <v>302539</v>
      </c>
      <c r="E24" s="195">
        <v>307940</v>
      </c>
      <c r="F24" s="195">
        <v>320823</v>
      </c>
      <c r="G24" s="195">
        <v>335922</v>
      </c>
      <c r="H24" s="195">
        <v>346036</v>
      </c>
      <c r="I24" s="195">
        <v>360305</v>
      </c>
      <c r="J24" s="195">
        <v>366495</v>
      </c>
      <c r="K24" s="195">
        <v>373240</v>
      </c>
      <c r="L24" s="195">
        <v>382746</v>
      </c>
      <c r="M24" s="195">
        <v>387170</v>
      </c>
      <c r="N24" s="195">
        <v>392219</v>
      </c>
      <c r="O24" s="200">
        <v>4166476</v>
      </c>
    </row>
    <row r="25" spans="2:15">
      <c r="B25" s="24" t="s">
        <v>46</v>
      </c>
      <c r="C25" s="195">
        <v>979</v>
      </c>
      <c r="D25" s="195">
        <v>1031</v>
      </c>
      <c r="E25" s="195">
        <v>1152</v>
      </c>
      <c r="F25" s="195">
        <v>1318</v>
      </c>
      <c r="G25" s="195">
        <v>1391</v>
      </c>
      <c r="H25" s="195">
        <v>1489</v>
      </c>
      <c r="I25" s="195">
        <v>1676</v>
      </c>
      <c r="J25" s="195">
        <v>1780</v>
      </c>
      <c r="K25" s="195">
        <v>1740</v>
      </c>
      <c r="L25" s="195">
        <v>1923</v>
      </c>
      <c r="M25" s="195">
        <v>1905</v>
      </c>
      <c r="N25" s="195">
        <v>1973</v>
      </c>
      <c r="O25" s="200">
        <v>18357</v>
      </c>
    </row>
    <row r="26" spans="2:15">
      <c r="B26" s="24" t="s">
        <v>47</v>
      </c>
      <c r="C26" s="195">
        <v>8670</v>
      </c>
      <c r="D26" s="195">
        <v>9064</v>
      </c>
      <c r="E26" s="195">
        <v>9339</v>
      </c>
      <c r="F26" s="195">
        <v>9706</v>
      </c>
      <c r="G26" s="195">
        <v>10262</v>
      </c>
      <c r="H26" s="195">
        <v>10683</v>
      </c>
      <c r="I26" s="195">
        <v>11334</v>
      </c>
      <c r="J26" s="195">
        <v>12191</v>
      </c>
      <c r="K26" s="195">
        <v>12659</v>
      </c>
      <c r="L26" s="195">
        <v>13141</v>
      </c>
      <c r="M26" s="195">
        <v>13115</v>
      </c>
      <c r="N26" s="195">
        <v>13430</v>
      </c>
      <c r="O26" s="200">
        <v>133594</v>
      </c>
    </row>
    <row r="27" spans="2:15">
      <c r="B27" s="24" t="s">
        <v>48</v>
      </c>
      <c r="C27" s="195">
        <v>53795</v>
      </c>
      <c r="D27" s="195">
        <v>57791</v>
      </c>
      <c r="E27" s="195">
        <v>59085</v>
      </c>
      <c r="F27" s="195">
        <v>60635</v>
      </c>
      <c r="G27" s="195">
        <v>62904</v>
      </c>
      <c r="H27" s="195">
        <v>64801</v>
      </c>
      <c r="I27" s="195">
        <v>67472</v>
      </c>
      <c r="J27" s="195">
        <v>67555</v>
      </c>
      <c r="K27" s="195">
        <v>69672</v>
      </c>
      <c r="L27" s="195">
        <v>72109</v>
      </c>
      <c r="M27" s="195">
        <v>72302</v>
      </c>
      <c r="N27" s="195">
        <v>71585</v>
      </c>
      <c r="O27" s="200">
        <v>779706</v>
      </c>
    </row>
    <row r="28" spans="2:15">
      <c r="B28" s="24" t="s">
        <v>49</v>
      </c>
      <c r="C28" s="195">
        <v>9028</v>
      </c>
      <c r="D28" s="195">
        <v>9315</v>
      </c>
      <c r="E28" s="195">
        <v>9613</v>
      </c>
      <c r="F28" s="195">
        <v>9759</v>
      </c>
      <c r="G28" s="195">
        <v>9931</v>
      </c>
      <c r="H28" s="195">
        <v>10167</v>
      </c>
      <c r="I28" s="195">
        <v>10065</v>
      </c>
      <c r="J28" s="195">
        <v>9874</v>
      </c>
      <c r="K28" s="195">
        <v>9875</v>
      </c>
      <c r="L28" s="195">
        <v>10173</v>
      </c>
      <c r="M28" s="195">
        <v>9946</v>
      </c>
      <c r="N28" s="195">
        <v>10158</v>
      </c>
      <c r="O28" s="200">
        <v>117904</v>
      </c>
    </row>
    <row r="29" spans="2:15">
      <c r="B29" s="24" t="s">
        <v>50</v>
      </c>
      <c r="C29" s="195">
        <v>4974</v>
      </c>
      <c r="D29" s="195">
        <v>5445</v>
      </c>
      <c r="E29" s="195">
        <v>5277</v>
      </c>
      <c r="F29" s="195">
        <v>5019</v>
      </c>
      <c r="G29" s="195">
        <v>5608</v>
      </c>
      <c r="H29" s="195">
        <v>6046</v>
      </c>
      <c r="I29" s="195">
        <v>6267</v>
      </c>
      <c r="J29" s="195">
        <v>6633</v>
      </c>
      <c r="K29" s="195">
        <v>6749</v>
      </c>
      <c r="L29" s="195">
        <v>7001</v>
      </c>
      <c r="M29" s="195">
        <v>7024</v>
      </c>
      <c r="N29" s="195">
        <v>7257</v>
      </c>
      <c r="O29" s="200">
        <v>73300</v>
      </c>
    </row>
    <row r="30" spans="2:15">
      <c r="B30" s="24" t="s">
        <v>51</v>
      </c>
      <c r="C30" s="195">
        <v>31876</v>
      </c>
      <c r="D30" s="195">
        <v>36361</v>
      </c>
      <c r="E30" s="195">
        <v>38010</v>
      </c>
      <c r="F30" s="195">
        <v>41244</v>
      </c>
      <c r="G30" s="195">
        <v>45014</v>
      </c>
      <c r="H30" s="195">
        <v>47539</v>
      </c>
      <c r="I30" s="195">
        <v>52276</v>
      </c>
      <c r="J30" s="195">
        <v>56880</v>
      </c>
      <c r="K30" s="195">
        <v>59335</v>
      </c>
      <c r="L30" s="195">
        <v>63197</v>
      </c>
      <c r="M30" s="195">
        <v>65736</v>
      </c>
      <c r="N30" s="195">
        <v>69868</v>
      </c>
      <c r="O30" s="200">
        <v>607336</v>
      </c>
    </row>
    <row r="31" spans="2:15">
      <c r="B31" s="24" t="s">
        <v>82</v>
      </c>
      <c r="C31" s="195">
        <v>656</v>
      </c>
      <c r="D31" s="195">
        <v>733</v>
      </c>
      <c r="E31" s="195">
        <v>907</v>
      </c>
      <c r="F31" s="195">
        <v>1020</v>
      </c>
      <c r="G31" s="195">
        <v>1123</v>
      </c>
      <c r="H31" s="195">
        <v>1348</v>
      </c>
      <c r="I31" s="195">
        <v>1569</v>
      </c>
      <c r="J31" s="195">
        <v>1689</v>
      </c>
      <c r="K31" s="195">
        <v>1923</v>
      </c>
      <c r="L31" s="195">
        <v>2290</v>
      </c>
      <c r="M31" s="195">
        <v>2602</v>
      </c>
      <c r="N31" s="195">
        <v>3167</v>
      </c>
      <c r="O31" s="200">
        <v>19027</v>
      </c>
    </row>
    <row r="32" spans="2:15">
      <c r="B32" s="24" t="s">
        <v>52</v>
      </c>
      <c r="C32" s="195">
        <v>4650</v>
      </c>
      <c r="D32" s="195">
        <v>5287</v>
      </c>
      <c r="E32" s="195">
        <v>5630</v>
      </c>
      <c r="F32" s="195">
        <v>6360</v>
      </c>
      <c r="G32" s="195">
        <v>6816</v>
      </c>
      <c r="H32" s="195">
        <v>6867</v>
      </c>
      <c r="I32" s="195">
        <v>7197</v>
      </c>
      <c r="J32" s="195">
        <v>7302</v>
      </c>
      <c r="K32" s="195">
        <v>7264</v>
      </c>
      <c r="L32" s="195">
        <v>7867</v>
      </c>
      <c r="M32" s="195">
        <v>8126</v>
      </c>
      <c r="N32" s="195">
        <v>8683</v>
      </c>
      <c r="O32" s="200">
        <v>82049</v>
      </c>
    </row>
    <row r="33" spans="2:15">
      <c r="B33" s="24" t="s">
        <v>53</v>
      </c>
      <c r="C33" s="195">
        <v>10710</v>
      </c>
      <c r="D33" s="195">
        <v>11087</v>
      </c>
      <c r="E33" s="195">
        <v>10922</v>
      </c>
      <c r="F33" s="195">
        <v>11292</v>
      </c>
      <c r="G33" s="195">
        <v>11585</v>
      </c>
      <c r="H33" s="195">
        <v>11944</v>
      </c>
      <c r="I33" s="195">
        <v>12233</v>
      </c>
      <c r="J33" s="195">
        <v>12721</v>
      </c>
      <c r="K33" s="195">
        <v>13371</v>
      </c>
      <c r="L33" s="195">
        <v>14083</v>
      </c>
      <c r="M33" s="195">
        <v>14084</v>
      </c>
      <c r="N33" s="195">
        <v>14518</v>
      </c>
      <c r="O33" s="200">
        <v>148550</v>
      </c>
    </row>
    <row r="34" spans="2:15">
      <c r="B34" s="24" t="s">
        <v>54</v>
      </c>
      <c r="C34" s="195">
        <v>43273</v>
      </c>
      <c r="D34" s="195">
        <v>45235</v>
      </c>
      <c r="E34" s="195">
        <v>47044</v>
      </c>
      <c r="F34" s="195">
        <v>48488</v>
      </c>
      <c r="G34" s="195">
        <v>50938</v>
      </c>
      <c r="H34" s="195">
        <v>53730</v>
      </c>
      <c r="I34" s="195">
        <v>58187</v>
      </c>
      <c r="J34" s="195">
        <v>59330</v>
      </c>
      <c r="K34" s="195">
        <v>61502</v>
      </c>
      <c r="L34" s="195">
        <v>63690</v>
      </c>
      <c r="M34" s="195">
        <v>64293</v>
      </c>
      <c r="N34" s="195">
        <v>65804</v>
      </c>
      <c r="O34" s="200">
        <v>661514</v>
      </c>
    </row>
    <row r="35" spans="2:15">
      <c r="B35" s="24" t="s">
        <v>55</v>
      </c>
      <c r="C35" s="195">
        <v>74085</v>
      </c>
      <c r="D35" s="195">
        <v>74297</v>
      </c>
      <c r="E35" s="195">
        <v>73621</v>
      </c>
      <c r="F35" s="195">
        <v>72668</v>
      </c>
      <c r="G35" s="195">
        <v>74641</v>
      </c>
      <c r="H35" s="195">
        <v>75186</v>
      </c>
      <c r="I35" s="195">
        <v>76795</v>
      </c>
      <c r="J35" s="195">
        <v>75315</v>
      </c>
      <c r="K35" s="195">
        <v>74884</v>
      </c>
      <c r="L35" s="195">
        <v>77059</v>
      </c>
      <c r="M35" s="195">
        <v>78171</v>
      </c>
      <c r="N35" s="195">
        <v>78974</v>
      </c>
      <c r="O35" s="200">
        <v>905696</v>
      </c>
    </row>
    <row r="36" spans="2:15">
      <c r="B36" s="24" t="s">
        <v>83</v>
      </c>
      <c r="C36" s="195">
        <v>245</v>
      </c>
      <c r="D36" s="195">
        <v>344</v>
      </c>
      <c r="E36" s="195">
        <v>419</v>
      </c>
      <c r="F36" s="195">
        <v>506</v>
      </c>
      <c r="G36" s="195">
        <v>637</v>
      </c>
      <c r="H36" s="195">
        <v>693</v>
      </c>
      <c r="I36" s="195">
        <v>879</v>
      </c>
      <c r="J36" s="195">
        <v>1032</v>
      </c>
      <c r="K36" s="195">
        <v>1063</v>
      </c>
      <c r="L36" s="195">
        <v>1143</v>
      </c>
      <c r="M36" s="195">
        <v>1124</v>
      </c>
      <c r="N36" s="195">
        <v>1282</v>
      </c>
      <c r="O36" s="200">
        <v>9367</v>
      </c>
    </row>
    <row r="37" spans="2:15">
      <c r="B37" s="25" t="s">
        <v>56</v>
      </c>
      <c r="C37" s="200">
        <v>8019</v>
      </c>
      <c r="D37" s="200">
        <v>8639</v>
      </c>
      <c r="E37" s="200">
        <v>8761</v>
      </c>
      <c r="F37" s="200">
        <v>9266</v>
      </c>
      <c r="G37" s="200">
        <v>10010</v>
      </c>
      <c r="H37" s="200">
        <v>10912</v>
      </c>
      <c r="I37" s="200">
        <v>11618</v>
      </c>
      <c r="J37" s="200">
        <v>12154</v>
      </c>
      <c r="K37" s="200">
        <v>13057</v>
      </c>
      <c r="L37" s="200">
        <v>14021</v>
      </c>
      <c r="M37" s="200">
        <v>15081</v>
      </c>
      <c r="N37" s="200">
        <v>16016</v>
      </c>
      <c r="O37" s="200">
        <v>137554</v>
      </c>
    </row>
    <row r="38" spans="2:15">
      <c r="B38" s="24" t="s">
        <v>57</v>
      </c>
      <c r="C38" s="195">
        <v>7387</v>
      </c>
      <c r="D38" s="195">
        <v>7996</v>
      </c>
      <c r="E38" s="195">
        <v>8702</v>
      </c>
      <c r="F38" s="195">
        <v>9309</v>
      </c>
      <c r="G38" s="195">
        <v>10220</v>
      </c>
      <c r="H38" s="195">
        <v>10875</v>
      </c>
      <c r="I38" s="195">
        <v>11332</v>
      </c>
      <c r="J38" s="195">
        <v>11856</v>
      </c>
      <c r="K38" s="195">
        <v>12253</v>
      </c>
      <c r="L38" s="195">
        <v>13362</v>
      </c>
      <c r="M38" s="195">
        <v>13982</v>
      </c>
      <c r="N38" s="195">
        <v>14734</v>
      </c>
      <c r="O38" s="200">
        <v>132008</v>
      </c>
    </row>
    <row r="39" spans="2:15">
      <c r="B39" s="24" t="s">
        <v>58</v>
      </c>
      <c r="C39" s="195">
        <v>5695</v>
      </c>
      <c r="D39" s="195">
        <v>6070</v>
      </c>
      <c r="E39" s="195">
        <v>6265</v>
      </c>
      <c r="F39" s="195">
        <v>7073</v>
      </c>
      <c r="G39" s="195">
        <v>7610</v>
      </c>
      <c r="H39" s="195">
        <v>7956</v>
      </c>
      <c r="I39" s="195">
        <v>8326</v>
      </c>
      <c r="J39" s="195">
        <v>8452</v>
      </c>
      <c r="K39" s="195">
        <v>8950</v>
      </c>
      <c r="L39" s="195">
        <v>9292</v>
      </c>
      <c r="M39" s="195">
        <v>9612</v>
      </c>
      <c r="N39" s="195">
        <v>10002</v>
      </c>
      <c r="O39" s="200">
        <v>95303</v>
      </c>
    </row>
    <row r="40" spans="2:15">
      <c r="B40" s="24" t="s">
        <v>59</v>
      </c>
      <c r="C40" s="195">
        <v>24123</v>
      </c>
      <c r="D40" s="195">
        <v>25517</v>
      </c>
      <c r="E40" s="195">
        <v>27376</v>
      </c>
      <c r="F40" s="195">
        <v>29579</v>
      </c>
      <c r="G40" s="195">
        <v>31112</v>
      </c>
      <c r="H40" s="195">
        <v>33457</v>
      </c>
      <c r="I40" s="195">
        <v>35210</v>
      </c>
      <c r="J40" s="195">
        <v>35599</v>
      </c>
      <c r="K40" s="195">
        <v>36884</v>
      </c>
      <c r="L40" s="195">
        <v>38397</v>
      </c>
      <c r="M40" s="195">
        <v>38576</v>
      </c>
      <c r="N40" s="195">
        <v>39656</v>
      </c>
      <c r="O40" s="200">
        <v>395486</v>
      </c>
    </row>
    <row r="41" spans="2:15">
      <c r="B41" s="24" t="s">
        <v>60</v>
      </c>
      <c r="C41" s="195">
        <v>15639</v>
      </c>
      <c r="D41" s="195">
        <v>17838</v>
      </c>
      <c r="E41" s="195">
        <v>18052</v>
      </c>
      <c r="F41" s="195">
        <v>18882</v>
      </c>
      <c r="G41" s="195">
        <v>20005</v>
      </c>
      <c r="H41" s="195">
        <v>21778</v>
      </c>
      <c r="I41" s="195">
        <v>22834</v>
      </c>
      <c r="J41" s="195">
        <v>24070</v>
      </c>
      <c r="K41" s="195">
        <v>26157</v>
      </c>
      <c r="L41" s="195">
        <v>27354</v>
      </c>
      <c r="M41" s="195">
        <v>27325</v>
      </c>
      <c r="N41" s="195">
        <v>28620</v>
      </c>
      <c r="O41" s="200">
        <v>268554</v>
      </c>
    </row>
    <row r="42" spans="2:15">
      <c r="B42" s="24" t="s">
        <v>61</v>
      </c>
      <c r="C42" s="195">
        <v>6307</v>
      </c>
      <c r="D42" s="195">
        <v>7391</v>
      </c>
      <c r="E42" s="195">
        <v>8253</v>
      </c>
      <c r="F42" s="195">
        <v>8994</v>
      </c>
      <c r="G42" s="195">
        <v>10182</v>
      </c>
      <c r="H42" s="195">
        <v>11385</v>
      </c>
      <c r="I42" s="195">
        <v>12624</v>
      </c>
      <c r="J42" s="195">
        <v>12835</v>
      </c>
      <c r="K42" s="195">
        <v>13415</v>
      </c>
      <c r="L42" s="195">
        <v>14099</v>
      </c>
      <c r="M42" s="195">
        <v>14191</v>
      </c>
      <c r="N42" s="195">
        <v>14450</v>
      </c>
      <c r="O42" s="200">
        <v>134126</v>
      </c>
    </row>
    <row r="43" spans="2:15">
      <c r="B43" s="24" t="s">
        <v>62</v>
      </c>
      <c r="C43" s="195">
        <v>78451</v>
      </c>
      <c r="D43" s="195">
        <v>79870</v>
      </c>
      <c r="E43" s="195">
        <v>82067</v>
      </c>
      <c r="F43" s="195">
        <v>86436</v>
      </c>
      <c r="G43" s="195">
        <v>90110</v>
      </c>
      <c r="H43" s="195">
        <v>93971</v>
      </c>
      <c r="I43" s="195">
        <v>99862</v>
      </c>
      <c r="J43" s="195">
        <v>100568</v>
      </c>
      <c r="K43" s="195">
        <v>106096</v>
      </c>
      <c r="L43" s="195">
        <v>112078</v>
      </c>
      <c r="M43" s="195">
        <v>114410</v>
      </c>
      <c r="N43" s="195">
        <v>118149</v>
      </c>
      <c r="O43" s="200">
        <v>1162068</v>
      </c>
    </row>
    <row r="44" spans="2:15">
      <c r="B44" s="24" t="s">
        <v>63</v>
      </c>
      <c r="C44" s="195">
        <v>7113</v>
      </c>
      <c r="D44" s="195">
        <v>7776</v>
      </c>
      <c r="E44" s="195">
        <v>8120</v>
      </c>
      <c r="F44" s="195">
        <v>8903</v>
      </c>
      <c r="G44" s="195">
        <v>9327</v>
      </c>
      <c r="H44" s="195">
        <v>9939</v>
      </c>
      <c r="I44" s="195">
        <v>10383</v>
      </c>
      <c r="J44" s="195">
        <v>11422</v>
      </c>
      <c r="K44" s="195">
        <v>12169</v>
      </c>
      <c r="L44" s="195">
        <v>12591</v>
      </c>
      <c r="M44" s="195">
        <v>13116</v>
      </c>
      <c r="N44" s="195">
        <v>13379</v>
      </c>
      <c r="O44" s="200">
        <v>124238</v>
      </c>
    </row>
    <row r="45" spans="2:15">
      <c r="B45" s="24" t="s">
        <v>64</v>
      </c>
      <c r="C45" s="195">
        <v>24934</v>
      </c>
      <c r="D45" s="195">
        <v>26802</v>
      </c>
      <c r="E45" s="195">
        <v>27350</v>
      </c>
      <c r="F45" s="195">
        <v>26621</v>
      </c>
      <c r="G45" s="195">
        <v>28159</v>
      </c>
      <c r="H45" s="195">
        <v>27414</v>
      </c>
      <c r="I45" s="195">
        <v>28783</v>
      </c>
      <c r="J45" s="195">
        <v>29845</v>
      </c>
      <c r="K45" s="195">
        <v>33809</v>
      </c>
      <c r="L45" s="195">
        <v>35198</v>
      </c>
      <c r="M45" s="195">
        <v>36687</v>
      </c>
      <c r="N45" s="195">
        <v>38297</v>
      </c>
      <c r="O45" s="200">
        <v>363899</v>
      </c>
    </row>
    <row r="46" spans="2:15">
      <c r="B46" s="24" t="s">
        <v>66</v>
      </c>
      <c r="C46" s="195">
        <v>5558</v>
      </c>
      <c r="D46" s="195">
        <v>6185</v>
      </c>
      <c r="E46" s="195">
        <v>6784</v>
      </c>
      <c r="F46" s="195">
        <v>7312</v>
      </c>
      <c r="G46" s="195">
        <v>8351</v>
      </c>
      <c r="H46" s="195">
        <v>9370</v>
      </c>
      <c r="I46" s="195">
        <v>10109</v>
      </c>
      <c r="J46" s="195">
        <v>11212</v>
      </c>
      <c r="K46" s="195">
        <v>11939</v>
      </c>
      <c r="L46" s="195">
        <v>13260</v>
      </c>
      <c r="M46" s="195">
        <v>13570</v>
      </c>
      <c r="N46" s="195">
        <v>14078</v>
      </c>
      <c r="O46" s="200">
        <v>117728</v>
      </c>
    </row>
    <row r="47" spans="2:15">
      <c r="B47" s="24" t="s">
        <v>65</v>
      </c>
      <c r="C47" s="195">
        <v>17303</v>
      </c>
      <c r="D47" s="195">
        <v>17639</v>
      </c>
      <c r="E47" s="195">
        <v>18360</v>
      </c>
      <c r="F47" s="195">
        <v>19331</v>
      </c>
      <c r="G47" s="195">
        <v>20391</v>
      </c>
      <c r="H47" s="195">
        <v>22065</v>
      </c>
      <c r="I47" s="195">
        <v>23656</v>
      </c>
      <c r="J47" s="195">
        <v>24578</v>
      </c>
      <c r="K47" s="195">
        <v>25719</v>
      </c>
      <c r="L47" s="195">
        <v>27343</v>
      </c>
      <c r="M47" s="195">
        <v>27950</v>
      </c>
      <c r="N47" s="195">
        <v>28620</v>
      </c>
      <c r="O47" s="200">
        <v>272955</v>
      </c>
    </row>
    <row r="48" spans="2:15">
      <c r="B48" s="24" t="s">
        <v>84</v>
      </c>
      <c r="C48" s="195">
        <v>17606</v>
      </c>
      <c r="D48" s="195">
        <v>18642</v>
      </c>
      <c r="E48" s="195">
        <v>19744</v>
      </c>
      <c r="F48" s="195">
        <v>21294</v>
      </c>
      <c r="G48" s="195">
        <v>22970</v>
      </c>
      <c r="H48" s="195">
        <v>24461</v>
      </c>
      <c r="I48" s="195">
        <v>25933</v>
      </c>
      <c r="J48" s="195">
        <v>26825</v>
      </c>
      <c r="K48" s="195">
        <v>27957</v>
      </c>
      <c r="L48" s="195">
        <v>29893</v>
      </c>
      <c r="M48" s="195">
        <v>30893</v>
      </c>
      <c r="N48" s="195">
        <v>31097</v>
      </c>
      <c r="O48" s="200">
        <v>297315</v>
      </c>
    </row>
    <row r="49" spans="2:16">
      <c r="B49" s="24" t="s">
        <v>67</v>
      </c>
      <c r="C49" s="195">
        <v>17481</v>
      </c>
      <c r="D49" s="195">
        <v>18785</v>
      </c>
      <c r="E49" s="195">
        <v>20887</v>
      </c>
      <c r="F49" s="195">
        <v>21700</v>
      </c>
      <c r="G49" s="195">
        <v>22515</v>
      </c>
      <c r="H49" s="195">
        <v>24650</v>
      </c>
      <c r="I49" s="195">
        <v>25966</v>
      </c>
      <c r="J49" s="195">
        <v>26628</v>
      </c>
      <c r="K49" s="195">
        <v>28114</v>
      </c>
      <c r="L49" s="195">
        <v>30189</v>
      </c>
      <c r="M49" s="195">
        <v>28403</v>
      </c>
      <c r="N49" s="195">
        <v>28961</v>
      </c>
      <c r="O49" s="200">
        <v>294279</v>
      </c>
    </row>
    <row r="50" spans="2:16">
      <c r="B50" s="28" t="s">
        <v>17</v>
      </c>
      <c r="C50" s="201">
        <v>1143365</v>
      </c>
      <c r="D50" s="201">
        <v>1220013</v>
      </c>
      <c r="E50" s="201">
        <v>1275045</v>
      </c>
      <c r="F50" s="201">
        <v>1343048</v>
      </c>
      <c r="G50" s="201">
        <v>1435794</v>
      </c>
      <c r="H50" s="201">
        <v>1520918</v>
      </c>
      <c r="I50" s="201">
        <v>1623096</v>
      </c>
      <c r="J50" s="201">
        <v>1691808</v>
      </c>
      <c r="K50" s="201">
        <v>1776090</v>
      </c>
      <c r="L50" s="201">
        <v>1864842</v>
      </c>
      <c r="M50" s="201">
        <v>1922707</v>
      </c>
      <c r="N50" s="201">
        <v>2011271</v>
      </c>
      <c r="O50" s="201">
        <v>18827997</v>
      </c>
      <c r="P50" s="18"/>
    </row>
    <row r="51" spans="2:16" s="17" customFormat="1" ht="15">
      <c r="B51" s="17" t="s">
        <v>87</v>
      </c>
    </row>
    <row r="52" spans="2:16" s="17" customFormat="1" ht="15">
      <c r="B52" s="17" t="s">
        <v>70</v>
      </c>
    </row>
    <row r="53" spans="2:16" s="17" customFormat="1" ht="15">
      <c r="B53" s="17" t="s">
        <v>390</v>
      </c>
    </row>
    <row r="55" spans="2:16">
      <c r="B55" s="20"/>
      <c r="C55" s="20"/>
      <c r="D55" s="20"/>
      <c r="E55" s="20"/>
      <c r="F55" s="20"/>
      <c r="G55" s="20"/>
      <c r="H55" s="20"/>
      <c r="I55" s="20"/>
      <c r="J55" s="20"/>
      <c r="K55" s="20"/>
      <c r="L55" s="20"/>
      <c r="M55" s="20"/>
      <c r="N55" s="20"/>
      <c r="O55" s="20"/>
      <c r="P55" s="20"/>
    </row>
    <row r="56" spans="2:16">
      <c r="B56" s="20"/>
      <c r="C56" s="22"/>
      <c r="D56" s="22"/>
      <c r="E56" s="22"/>
      <c r="F56" s="22"/>
      <c r="G56" s="22"/>
      <c r="H56" s="22"/>
      <c r="I56" s="22"/>
      <c r="J56" s="22"/>
      <c r="K56" s="22"/>
      <c r="L56" s="22"/>
      <c r="M56" s="22"/>
      <c r="N56" s="22"/>
      <c r="O56" s="20"/>
      <c r="P56" s="20"/>
    </row>
    <row r="57" spans="2:16">
      <c r="B57" s="20"/>
      <c r="C57" s="22"/>
      <c r="D57" s="22"/>
      <c r="E57" s="22"/>
      <c r="F57" s="22"/>
      <c r="G57" s="22"/>
      <c r="H57" s="22"/>
      <c r="I57" s="22"/>
      <c r="J57" s="22"/>
      <c r="K57" s="22"/>
      <c r="L57" s="22"/>
      <c r="M57" s="22"/>
      <c r="N57" s="22"/>
      <c r="O57" s="20"/>
      <c r="P57" s="20"/>
    </row>
    <row r="58" spans="2:16">
      <c r="B58" s="20"/>
      <c r="C58" s="20"/>
      <c r="D58" s="20"/>
      <c r="E58" s="20"/>
      <c r="F58" s="20"/>
      <c r="G58" s="20"/>
      <c r="H58" s="20"/>
      <c r="I58" s="20"/>
      <c r="J58" s="20"/>
      <c r="K58" s="20"/>
      <c r="L58" s="20"/>
      <c r="M58" s="20"/>
      <c r="N58" s="20"/>
      <c r="O58" s="20"/>
      <c r="P58" s="20"/>
    </row>
    <row r="59" spans="2:16">
      <c r="B59" s="20"/>
      <c r="C59" s="20"/>
      <c r="D59" s="20"/>
      <c r="E59" s="20"/>
      <c r="F59" s="20"/>
      <c r="G59" s="20"/>
      <c r="H59" s="20"/>
      <c r="I59" s="20"/>
      <c r="J59" s="20"/>
      <c r="K59" s="20"/>
      <c r="L59" s="20"/>
      <c r="M59" s="20"/>
      <c r="N59" s="20"/>
      <c r="O59" s="20"/>
      <c r="P59" s="20"/>
    </row>
    <row r="60" spans="2:16">
      <c r="B60" s="20"/>
      <c r="C60" s="20"/>
      <c r="D60" s="20"/>
      <c r="E60" s="20"/>
      <c r="F60" s="20"/>
      <c r="G60" s="20"/>
      <c r="H60" s="20"/>
      <c r="I60" s="20"/>
      <c r="J60" s="20"/>
      <c r="K60" s="20"/>
      <c r="L60" s="20"/>
      <c r="M60" s="20"/>
      <c r="N60" s="20"/>
      <c r="O60" s="20"/>
      <c r="P60" s="20"/>
    </row>
    <row r="61" spans="2:16">
      <c r="B61" s="20"/>
      <c r="C61" s="20"/>
      <c r="D61" s="20"/>
      <c r="E61" s="20"/>
      <c r="F61" s="20"/>
      <c r="G61" s="20"/>
      <c r="H61" s="20"/>
      <c r="I61" s="20"/>
      <c r="J61" s="20"/>
      <c r="K61" s="20"/>
      <c r="L61" s="20"/>
      <c r="M61" s="20"/>
      <c r="N61" s="20"/>
      <c r="O61" s="20"/>
      <c r="P61" s="20"/>
    </row>
    <row r="62" spans="2:16">
      <c r="B62" s="20"/>
      <c r="C62" s="20"/>
      <c r="D62" s="20"/>
      <c r="E62" s="20"/>
      <c r="F62" s="20"/>
      <c r="G62" s="20"/>
      <c r="H62" s="20"/>
      <c r="I62" s="20"/>
      <c r="J62" s="20"/>
      <c r="K62" s="20"/>
      <c r="L62" s="20"/>
      <c r="M62" s="20"/>
      <c r="N62" s="20"/>
      <c r="O62" s="20"/>
      <c r="P62" s="20"/>
    </row>
    <row r="63" spans="2:16">
      <c r="B63" s="20"/>
      <c r="C63" s="20"/>
      <c r="D63" s="20"/>
      <c r="E63" s="20"/>
      <c r="F63" s="20"/>
      <c r="G63" s="20"/>
      <c r="H63" s="20"/>
      <c r="I63" s="20"/>
      <c r="J63" s="20"/>
      <c r="K63" s="20"/>
      <c r="L63" s="20"/>
      <c r="M63" s="20"/>
      <c r="N63" s="20"/>
      <c r="O63" s="20"/>
      <c r="P63" s="20"/>
    </row>
  </sheetData>
  <mergeCells count="1">
    <mergeCell ref="B7:O7"/>
  </mergeCells>
  <phoneticPr fontId="3" type="noConversion"/>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53"/>
  <sheetViews>
    <sheetView showGridLines="0" topLeftCell="C37" zoomScale="78" zoomScaleNormal="78" workbookViewId="0">
      <selection activeCell="D54" sqref="D54"/>
    </sheetView>
  </sheetViews>
  <sheetFormatPr baseColWidth="10" defaultRowHeight="18"/>
  <cols>
    <col min="1" max="3" width="11.42578125" style="1"/>
    <col min="4" max="4" width="27.42578125" style="1" customWidth="1"/>
    <col min="5" max="6" width="14.42578125" style="1" bestFit="1" customWidth="1"/>
    <col min="7" max="7" width="14.85546875" style="1" bestFit="1" customWidth="1"/>
    <col min="8" max="8" width="15" style="1" bestFit="1" customWidth="1"/>
    <col min="9" max="9" width="14.42578125" style="1" bestFit="1" customWidth="1"/>
    <col min="10" max="10" width="15.42578125" style="1" bestFit="1" customWidth="1"/>
    <col min="11" max="12" width="15.28515625" style="1" bestFit="1" customWidth="1"/>
    <col min="13" max="14" width="14.85546875" style="1" bestFit="1" customWidth="1"/>
    <col min="15" max="15" width="14.7109375" style="1" bestFit="1" customWidth="1"/>
    <col min="16" max="16" width="14" style="1" bestFit="1" customWidth="1"/>
    <col min="17" max="17" width="16.7109375" style="1" bestFit="1" customWidth="1"/>
    <col min="18" max="16384" width="11.42578125" style="1"/>
  </cols>
  <sheetData>
    <row r="7" spans="4:17" ht="18.75">
      <c r="D7" s="300" t="s">
        <v>94</v>
      </c>
      <c r="E7" s="300"/>
      <c r="F7" s="300"/>
      <c r="G7" s="300"/>
      <c r="H7" s="300"/>
      <c r="I7" s="300"/>
      <c r="J7" s="300"/>
      <c r="K7" s="300"/>
      <c r="L7" s="300"/>
      <c r="M7" s="300"/>
      <c r="N7" s="300"/>
      <c r="O7" s="300"/>
      <c r="P7" s="300"/>
      <c r="Q7" s="300"/>
    </row>
    <row r="8" spans="4:17" ht="56.25">
      <c r="D8" s="34" t="s">
        <v>29</v>
      </c>
      <c r="E8" s="34" t="s">
        <v>103</v>
      </c>
      <c r="F8" s="34" t="s">
        <v>104</v>
      </c>
      <c r="G8" s="34" t="s">
        <v>105</v>
      </c>
      <c r="H8" s="34" t="s">
        <v>106</v>
      </c>
      <c r="I8" s="34" t="s">
        <v>107</v>
      </c>
      <c r="J8" s="34" t="s">
        <v>108</v>
      </c>
      <c r="K8" s="34" t="s">
        <v>109</v>
      </c>
      <c r="L8" s="34" t="s">
        <v>110</v>
      </c>
      <c r="M8" s="34" t="s">
        <v>111</v>
      </c>
      <c r="N8" s="34" t="s">
        <v>112</v>
      </c>
      <c r="O8" s="34" t="s">
        <v>113</v>
      </c>
      <c r="P8" s="34" t="s">
        <v>114</v>
      </c>
      <c r="Q8" s="35" t="s">
        <v>131</v>
      </c>
    </row>
    <row r="9" spans="4:17" ht="18.75">
      <c r="D9" s="32" t="s">
        <v>30</v>
      </c>
      <c r="E9" s="202">
        <v>2582290</v>
      </c>
      <c r="F9" s="202">
        <v>2590343</v>
      </c>
      <c r="G9" s="202">
        <v>2461098</v>
      </c>
      <c r="H9" s="202">
        <v>2554041</v>
      </c>
      <c r="I9" s="202">
        <v>2408101</v>
      </c>
      <c r="J9" s="202">
        <v>2273444</v>
      </c>
      <c r="K9" s="202">
        <v>2066425</v>
      </c>
      <c r="L9" s="202">
        <v>1779679</v>
      </c>
      <c r="M9" s="202">
        <v>1486391</v>
      </c>
      <c r="N9" s="202">
        <v>1082152</v>
      </c>
      <c r="O9" s="202">
        <v>648084</v>
      </c>
      <c r="P9" s="202">
        <v>226327</v>
      </c>
      <c r="Q9" s="202">
        <v>22158375</v>
      </c>
    </row>
    <row r="10" spans="4:17" ht="18.75">
      <c r="D10" s="32" t="s">
        <v>31</v>
      </c>
      <c r="E10" s="202">
        <v>130723</v>
      </c>
      <c r="F10" s="202">
        <v>144817</v>
      </c>
      <c r="G10" s="202">
        <v>142870</v>
      </c>
      <c r="H10" s="202">
        <v>142336</v>
      </c>
      <c r="I10" s="202">
        <v>138174</v>
      </c>
      <c r="J10" s="202">
        <v>138778</v>
      </c>
      <c r="K10" s="202">
        <v>117659</v>
      </c>
      <c r="L10" s="202">
        <v>98520</v>
      </c>
      <c r="M10" s="202">
        <v>88091</v>
      </c>
      <c r="N10" s="202">
        <v>67801</v>
      </c>
      <c r="O10" s="202">
        <v>37846</v>
      </c>
      <c r="P10" s="202">
        <v>13695</v>
      </c>
      <c r="Q10" s="202">
        <v>1261310</v>
      </c>
    </row>
    <row r="11" spans="4:17" ht="18.75">
      <c r="D11" s="32" t="s">
        <v>32</v>
      </c>
      <c r="E11" s="202">
        <v>1037569</v>
      </c>
      <c r="F11" s="202">
        <v>1083586</v>
      </c>
      <c r="G11" s="202">
        <v>1079751</v>
      </c>
      <c r="H11" s="202">
        <v>1144006</v>
      </c>
      <c r="I11" s="202">
        <v>1118102</v>
      </c>
      <c r="J11" s="202">
        <v>1111669</v>
      </c>
      <c r="K11" s="202">
        <v>1067324</v>
      </c>
      <c r="L11" s="202">
        <v>960356</v>
      </c>
      <c r="M11" s="202">
        <v>824053</v>
      </c>
      <c r="N11" s="202">
        <v>617884</v>
      </c>
      <c r="O11" s="202">
        <v>376369</v>
      </c>
      <c r="P11" s="202">
        <v>140023</v>
      </c>
      <c r="Q11" s="202">
        <v>10560692</v>
      </c>
    </row>
    <row r="12" spans="4:17" ht="18.75">
      <c r="D12" s="32" t="s">
        <v>33</v>
      </c>
      <c r="E12" s="202">
        <v>319716</v>
      </c>
      <c r="F12" s="202">
        <v>312454</v>
      </c>
      <c r="G12" s="202">
        <v>324738</v>
      </c>
      <c r="H12" s="202">
        <v>360402</v>
      </c>
      <c r="I12" s="202">
        <v>339709</v>
      </c>
      <c r="J12" s="202">
        <v>333749</v>
      </c>
      <c r="K12" s="202">
        <v>293576</v>
      </c>
      <c r="L12" s="202">
        <v>265406</v>
      </c>
      <c r="M12" s="202">
        <v>220589</v>
      </c>
      <c r="N12" s="202">
        <v>175198</v>
      </c>
      <c r="O12" s="202">
        <v>101688</v>
      </c>
      <c r="P12" s="202">
        <v>37148</v>
      </c>
      <c r="Q12" s="202">
        <v>3084373</v>
      </c>
    </row>
    <row r="13" spans="4:17" ht="18.75">
      <c r="D13" s="32" t="s">
        <v>34</v>
      </c>
      <c r="E13" s="202">
        <v>512186</v>
      </c>
      <c r="F13" s="202">
        <v>520329</v>
      </c>
      <c r="G13" s="202">
        <v>514621</v>
      </c>
      <c r="H13" s="202">
        <v>539212</v>
      </c>
      <c r="I13" s="202">
        <v>507214</v>
      </c>
      <c r="J13" s="202">
        <v>476236</v>
      </c>
      <c r="K13" s="202">
        <v>452902</v>
      </c>
      <c r="L13" s="202">
        <v>389859</v>
      </c>
      <c r="M13" s="202">
        <v>331165</v>
      </c>
      <c r="N13" s="202">
        <v>239737</v>
      </c>
      <c r="O13" s="202">
        <v>149215</v>
      </c>
      <c r="P13" s="202">
        <v>51029</v>
      </c>
      <c r="Q13" s="202">
        <v>4683705</v>
      </c>
    </row>
    <row r="14" spans="4:17" ht="18.75">
      <c r="D14" s="32" t="s">
        <v>35</v>
      </c>
      <c r="E14" s="202">
        <v>456246</v>
      </c>
      <c r="F14" s="202">
        <v>488702</v>
      </c>
      <c r="G14" s="202">
        <v>488883</v>
      </c>
      <c r="H14" s="202">
        <v>486895</v>
      </c>
      <c r="I14" s="202">
        <v>477123</v>
      </c>
      <c r="J14" s="202">
        <v>469931</v>
      </c>
      <c r="K14" s="202">
        <v>440076</v>
      </c>
      <c r="L14" s="202">
        <v>397535</v>
      </c>
      <c r="M14" s="202">
        <v>358494</v>
      </c>
      <c r="N14" s="202">
        <v>287697</v>
      </c>
      <c r="O14" s="202">
        <v>173135</v>
      </c>
      <c r="P14" s="202">
        <v>60629</v>
      </c>
      <c r="Q14" s="202">
        <v>4585346</v>
      </c>
    </row>
    <row r="15" spans="4:17" ht="18.75">
      <c r="D15" s="32" t="s">
        <v>36</v>
      </c>
      <c r="E15" s="202">
        <v>1625343</v>
      </c>
      <c r="F15" s="202">
        <v>1629512</v>
      </c>
      <c r="G15" s="202">
        <v>1611350</v>
      </c>
      <c r="H15" s="202">
        <v>1601547</v>
      </c>
      <c r="I15" s="202">
        <v>1511051</v>
      </c>
      <c r="J15" s="202">
        <v>1381259</v>
      </c>
      <c r="K15" s="202">
        <v>1232432</v>
      </c>
      <c r="L15" s="202">
        <v>1064037</v>
      </c>
      <c r="M15" s="202">
        <v>899686</v>
      </c>
      <c r="N15" s="202">
        <v>644505</v>
      </c>
      <c r="O15" s="202">
        <v>387109</v>
      </c>
      <c r="P15" s="202">
        <v>133833</v>
      </c>
      <c r="Q15" s="202">
        <v>13721664</v>
      </c>
    </row>
    <row r="16" spans="4:17" ht="18.75">
      <c r="D16" s="32" t="s">
        <v>37</v>
      </c>
      <c r="E16" s="202">
        <v>85214</v>
      </c>
      <c r="F16" s="202">
        <v>88093</v>
      </c>
      <c r="G16" s="202">
        <v>96363</v>
      </c>
      <c r="H16" s="202">
        <v>102857</v>
      </c>
      <c r="I16" s="202">
        <v>106138</v>
      </c>
      <c r="J16" s="202">
        <v>111409</v>
      </c>
      <c r="K16" s="202">
        <v>107558</v>
      </c>
      <c r="L16" s="202">
        <v>109671</v>
      </c>
      <c r="M16" s="202">
        <v>91519</v>
      </c>
      <c r="N16" s="202">
        <v>83274</v>
      </c>
      <c r="O16" s="202">
        <v>45948</v>
      </c>
      <c r="P16" s="202">
        <v>19053</v>
      </c>
      <c r="Q16" s="202">
        <v>1047097</v>
      </c>
    </row>
    <row r="17" spans="4:17" ht="18.75">
      <c r="D17" s="32" t="s">
        <v>38</v>
      </c>
      <c r="E17" s="202">
        <v>1975899</v>
      </c>
      <c r="F17" s="202">
        <v>2273861</v>
      </c>
      <c r="G17" s="202">
        <v>2559811</v>
      </c>
      <c r="H17" s="202">
        <v>2789924</v>
      </c>
      <c r="I17" s="202">
        <v>3040349</v>
      </c>
      <c r="J17" s="202">
        <v>3290385</v>
      </c>
      <c r="K17" s="202">
        <v>3427189</v>
      </c>
      <c r="L17" s="202">
        <v>3479569</v>
      </c>
      <c r="M17" s="202">
        <v>3227314</v>
      </c>
      <c r="N17" s="202">
        <v>2593752</v>
      </c>
      <c r="O17" s="202">
        <v>1823154</v>
      </c>
      <c r="P17" s="202">
        <v>758589</v>
      </c>
      <c r="Q17" s="202">
        <v>31239796</v>
      </c>
    </row>
    <row r="18" spans="4:17" ht="18.75">
      <c r="D18" s="32" t="s">
        <v>39</v>
      </c>
      <c r="E18" s="202">
        <v>30865</v>
      </c>
      <c r="F18" s="202">
        <v>36247</v>
      </c>
      <c r="G18" s="202">
        <v>39217</v>
      </c>
      <c r="H18" s="202">
        <v>47808</v>
      </c>
      <c r="I18" s="202">
        <v>52787</v>
      </c>
      <c r="J18" s="202">
        <v>72181</v>
      </c>
      <c r="K18" s="202">
        <v>50483</v>
      </c>
      <c r="L18" s="202">
        <v>50947</v>
      </c>
      <c r="M18" s="202">
        <v>55177</v>
      </c>
      <c r="N18" s="202">
        <v>42589</v>
      </c>
      <c r="O18" s="202">
        <v>27107</v>
      </c>
      <c r="P18" s="202">
        <v>9472</v>
      </c>
      <c r="Q18" s="202">
        <v>514880</v>
      </c>
    </row>
    <row r="19" spans="4:17" ht="18.75">
      <c r="D19" s="32" t="s">
        <v>40</v>
      </c>
      <c r="E19" s="202">
        <v>669967</v>
      </c>
      <c r="F19" s="202">
        <v>703918</v>
      </c>
      <c r="G19" s="202">
        <v>749874</v>
      </c>
      <c r="H19" s="202">
        <v>807275</v>
      </c>
      <c r="I19" s="202">
        <v>804469</v>
      </c>
      <c r="J19" s="202">
        <v>810953</v>
      </c>
      <c r="K19" s="202">
        <v>733966</v>
      </c>
      <c r="L19" s="202">
        <v>683987</v>
      </c>
      <c r="M19" s="202">
        <v>590504</v>
      </c>
      <c r="N19" s="202">
        <v>431820</v>
      </c>
      <c r="O19" s="202">
        <v>272169</v>
      </c>
      <c r="P19" s="202">
        <v>93918</v>
      </c>
      <c r="Q19" s="202">
        <v>7352820</v>
      </c>
    </row>
    <row r="20" spans="4:17" ht="18.75">
      <c r="D20" s="32" t="s">
        <v>41</v>
      </c>
      <c r="E20" s="202">
        <v>413099</v>
      </c>
      <c r="F20" s="202">
        <v>398971</v>
      </c>
      <c r="G20" s="202">
        <v>400623</v>
      </c>
      <c r="H20" s="202">
        <v>423061</v>
      </c>
      <c r="I20" s="202">
        <v>431837</v>
      </c>
      <c r="J20" s="202">
        <v>432780</v>
      </c>
      <c r="K20" s="202">
        <v>382292</v>
      </c>
      <c r="L20" s="202">
        <v>363006</v>
      </c>
      <c r="M20" s="202">
        <v>307621</v>
      </c>
      <c r="N20" s="202">
        <v>230952</v>
      </c>
      <c r="O20" s="202">
        <v>130983</v>
      </c>
      <c r="P20" s="202">
        <v>47834</v>
      </c>
      <c r="Q20" s="202">
        <v>3963059</v>
      </c>
    </row>
    <row r="21" spans="4:17" ht="18.75">
      <c r="D21" s="32" t="s">
        <v>42</v>
      </c>
      <c r="E21" s="202">
        <v>42274</v>
      </c>
      <c r="F21" s="202">
        <v>46969</v>
      </c>
      <c r="G21" s="202">
        <v>41990</v>
      </c>
      <c r="H21" s="202">
        <v>46576</v>
      </c>
      <c r="I21" s="202">
        <v>40740</v>
      </c>
      <c r="J21" s="202">
        <v>50046</v>
      </c>
      <c r="K21" s="202">
        <v>40274</v>
      </c>
      <c r="L21" s="202">
        <v>37824</v>
      </c>
      <c r="M21" s="202">
        <v>38357</v>
      </c>
      <c r="N21" s="202">
        <v>30493</v>
      </c>
      <c r="O21" s="202">
        <v>17583</v>
      </c>
      <c r="P21" s="202">
        <v>5786</v>
      </c>
      <c r="Q21" s="202">
        <v>438912</v>
      </c>
    </row>
    <row r="22" spans="4:17" ht="18.75">
      <c r="D22" s="32" t="s">
        <v>43</v>
      </c>
      <c r="E22" s="202">
        <v>55334</v>
      </c>
      <c r="F22" s="202">
        <v>58486</v>
      </c>
      <c r="G22" s="202">
        <v>65046</v>
      </c>
      <c r="H22" s="202">
        <v>57861</v>
      </c>
      <c r="I22" s="202">
        <v>59895</v>
      </c>
      <c r="J22" s="202">
        <v>66156</v>
      </c>
      <c r="K22" s="202">
        <v>55309</v>
      </c>
      <c r="L22" s="202">
        <v>50368</v>
      </c>
      <c r="M22" s="202">
        <v>43725</v>
      </c>
      <c r="N22" s="202">
        <v>35754</v>
      </c>
      <c r="O22" s="202">
        <v>18854</v>
      </c>
      <c r="P22" s="202">
        <v>7909</v>
      </c>
      <c r="Q22" s="202">
        <v>574697</v>
      </c>
    </row>
    <row r="23" spans="4:17" ht="18.75">
      <c r="D23" s="32" t="s">
        <v>44</v>
      </c>
      <c r="E23" s="202">
        <v>1037362</v>
      </c>
      <c r="F23" s="202">
        <v>1060269</v>
      </c>
      <c r="G23" s="202">
        <v>1068532</v>
      </c>
      <c r="H23" s="202">
        <v>1128472</v>
      </c>
      <c r="I23" s="202">
        <v>1123857</v>
      </c>
      <c r="J23" s="202">
        <v>1102460</v>
      </c>
      <c r="K23" s="202">
        <v>983976</v>
      </c>
      <c r="L23" s="202">
        <v>875491</v>
      </c>
      <c r="M23" s="202">
        <v>718090</v>
      </c>
      <c r="N23" s="202">
        <v>535711</v>
      </c>
      <c r="O23" s="202">
        <v>317587</v>
      </c>
      <c r="P23" s="202">
        <v>117184</v>
      </c>
      <c r="Q23" s="202">
        <v>10068991</v>
      </c>
    </row>
    <row r="24" spans="4:17" ht="18.75">
      <c r="D24" s="32" t="s">
        <v>45</v>
      </c>
      <c r="E24" s="202">
        <v>11658106</v>
      </c>
      <c r="F24" s="202">
        <v>11258492</v>
      </c>
      <c r="G24" s="202">
        <v>10666338</v>
      </c>
      <c r="H24" s="202">
        <v>10482415</v>
      </c>
      <c r="I24" s="202">
        <v>9704961</v>
      </c>
      <c r="J24" s="202">
        <v>8815251</v>
      </c>
      <c r="K24" s="202">
        <v>7795996</v>
      </c>
      <c r="L24" s="202">
        <v>6609109</v>
      </c>
      <c r="M24" s="202">
        <v>5278990</v>
      </c>
      <c r="N24" s="202">
        <v>3712356</v>
      </c>
      <c r="O24" s="202">
        <v>2197602</v>
      </c>
      <c r="P24" s="202">
        <v>763278</v>
      </c>
      <c r="Q24" s="202">
        <v>88942894</v>
      </c>
    </row>
    <row r="25" spans="4:17" ht="18.75">
      <c r="D25" s="32" t="s">
        <v>46</v>
      </c>
      <c r="E25" s="202">
        <v>27487</v>
      </c>
      <c r="F25" s="202">
        <v>28165</v>
      </c>
      <c r="G25" s="202">
        <v>26527</v>
      </c>
      <c r="H25" s="202">
        <v>37475</v>
      </c>
      <c r="I25" s="202">
        <v>37101</v>
      </c>
      <c r="J25" s="202">
        <v>45734</v>
      </c>
      <c r="K25" s="202">
        <v>43299</v>
      </c>
      <c r="L25" s="202">
        <v>44054</v>
      </c>
      <c r="M25" s="202">
        <v>38917</v>
      </c>
      <c r="N25" s="202">
        <v>26867</v>
      </c>
      <c r="O25" s="202">
        <v>16551</v>
      </c>
      <c r="P25" s="202">
        <v>5450</v>
      </c>
      <c r="Q25" s="202">
        <v>377627</v>
      </c>
    </row>
    <row r="26" spans="4:17" ht="18.75">
      <c r="D26" s="32" t="s">
        <v>47</v>
      </c>
      <c r="E26" s="202">
        <v>301934</v>
      </c>
      <c r="F26" s="202">
        <v>290998</v>
      </c>
      <c r="G26" s="202">
        <v>286249</v>
      </c>
      <c r="H26" s="202">
        <v>304900</v>
      </c>
      <c r="I26" s="202">
        <v>283095</v>
      </c>
      <c r="J26" s="202">
        <v>266823</v>
      </c>
      <c r="K26" s="202">
        <v>247259</v>
      </c>
      <c r="L26" s="202">
        <v>236427</v>
      </c>
      <c r="M26" s="202">
        <v>189425</v>
      </c>
      <c r="N26" s="202">
        <v>148824</v>
      </c>
      <c r="O26" s="202">
        <v>79637</v>
      </c>
      <c r="P26" s="202">
        <v>29478</v>
      </c>
      <c r="Q26" s="202">
        <v>2665049</v>
      </c>
    </row>
    <row r="27" spans="4:17" ht="18.75">
      <c r="D27" s="32" t="s">
        <v>48</v>
      </c>
      <c r="E27" s="202">
        <v>1777769</v>
      </c>
      <c r="F27" s="202">
        <v>1761632</v>
      </c>
      <c r="G27" s="202">
        <v>1716315</v>
      </c>
      <c r="H27" s="202">
        <v>1751758</v>
      </c>
      <c r="I27" s="202">
        <v>1652664</v>
      </c>
      <c r="J27" s="202">
        <v>1505663</v>
      </c>
      <c r="K27" s="202">
        <v>1378333</v>
      </c>
      <c r="L27" s="202">
        <v>1166561</v>
      </c>
      <c r="M27" s="202">
        <v>982095</v>
      </c>
      <c r="N27" s="202">
        <v>719684</v>
      </c>
      <c r="O27" s="202">
        <v>420703</v>
      </c>
      <c r="P27" s="202">
        <v>147459</v>
      </c>
      <c r="Q27" s="202">
        <v>14980636</v>
      </c>
    </row>
    <row r="28" spans="4:17" ht="18.75">
      <c r="D28" s="32" t="s">
        <v>49</v>
      </c>
      <c r="E28" s="202">
        <v>232559</v>
      </c>
      <c r="F28" s="202">
        <v>227773</v>
      </c>
      <c r="G28" s="202">
        <v>224094</v>
      </c>
      <c r="H28" s="202">
        <v>230301</v>
      </c>
      <c r="I28" s="202">
        <v>202596</v>
      </c>
      <c r="J28" s="202">
        <v>219562</v>
      </c>
      <c r="K28" s="202">
        <v>188513</v>
      </c>
      <c r="L28" s="202">
        <v>167005</v>
      </c>
      <c r="M28" s="202">
        <v>140343</v>
      </c>
      <c r="N28" s="202">
        <v>98375</v>
      </c>
      <c r="O28" s="202">
        <v>59157</v>
      </c>
      <c r="P28" s="202">
        <v>23181</v>
      </c>
      <c r="Q28" s="202">
        <v>2013459</v>
      </c>
    </row>
    <row r="29" spans="4:17" ht="18.75">
      <c r="D29" s="32" t="s">
        <v>50</v>
      </c>
      <c r="E29" s="202">
        <v>133124</v>
      </c>
      <c r="F29" s="202">
        <v>122189</v>
      </c>
      <c r="G29" s="202">
        <v>117201</v>
      </c>
      <c r="H29" s="202">
        <v>117367</v>
      </c>
      <c r="I29" s="202">
        <v>117090</v>
      </c>
      <c r="J29" s="202">
        <v>126674</v>
      </c>
      <c r="K29" s="202">
        <v>103393</v>
      </c>
      <c r="L29" s="202">
        <v>96027</v>
      </c>
      <c r="M29" s="202">
        <v>83261</v>
      </c>
      <c r="N29" s="202">
        <v>69738</v>
      </c>
      <c r="O29" s="202">
        <v>44518</v>
      </c>
      <c r="P29" s="202">
        <v>15336</v>
      </c>
      <c r="Q29" s="202">
        <v>1145918</v>
      </c>
    </row>
    <row r="30" spans="4:17" ht="18.75">
      <c r="D30" s="32" t="s">
        <v>51</v>
      </c>
      <c r="E30" s="202">
        <v>593518</v>
      </c>
      <c r="F30" s="202">
        <v>619363</v>
      </c>
      <c r="G30" s="202">
        <v>651174</v>
      </c>
      <c r="H30" s="202">
        <v>657319</v>
      </c>
      <c r="I30" s="202">
        <v>678178</v>
      </c>
      <c r="J30" s="202">
        <v>670086</v>
      </c>
      <c r="K30" s="202">
        <v>653021</v>
      </c>
      <c r="L30" s="202">
        <v>635090</v>
      </c>
      <c r="M30" s="202">
        <v>537620</v>
      </c>
      <c r="N30" s="202">
        <v>429801</v>
      </c>
      <c r="O30" s="202">
        <v>270999</v>
      </c>
      <c r="P30" s="202">
        <v>102243</v>
      </c>
      <c r="Q30" s="202">
        <v>6498412</v>
      </c>
    </row>
    <row r="31" spans="4:17" ht="18.75">
      <c r="D31" s="32" t="s">
        <v>82</v>
      </c>
      <c r="E31" s="202">
        <v>17533</v>
      </c>
      <c r="F31" s="202">
        <v>20079</v>
      </c>
      <c r="G31" s="202">
        <v>24096</v>
      </c>
      <c r="H31" s="202">
        <v>22874</v>
      </c>
      <c r="I31" s="202">
        <v>21187</v>
      </c>
      <c r="J31" s="202">
        <v>25031</v>
      </c>
      <c r="K31" s="202">
        <v>23555</v>
      </c>
      <c r="L31" s="202">
        <v>26096</v>
      </c>
      <c r="M31" s="202">
        <v>25326</v>
      </c>
      <c r="N31" s="202">
        <v>20506</v>
      </c>
      <c r="O31" s="202">
        <v>13829</v>
      </c>
      <c r="P31" s="202">
        <v>4162</v>
      </c>
      <c r="Q31" s="202">
        <v>244274</v>
      </c>
    </row>
    <row r="32" spans="4:17" ht="18.75">
      <c r="D32" s="32" t="s">
        <v>52</v>
      </c>
      <c r="E32" s="202">
        <v>175933</v>
      </c>
      <c r="F32" s="202">
        <v>174767</v>
      </c>
      <c r="G32" s="202">
        <v>176816</v>
      </c>
      <c r="H32" s="202">
        <v>194415</v>
      </c>
      <c r="I32" s="202">
        <v>201360</v>
      </c>
      <c r="J32" s="202">
        <v>175291</v>
      </c>
      <c r="K32" s="202">
        <v>160446</v>
      </c>
      <c r="L32" s="202">
        <v>143278</v>
      </c>
      <c r="M32" s="202">
        <v>114406</v>
      </c>
      <c r="N32" s="202">
        <v>101275</v>
      </c>
      <c r="O32" s="202">
        <v>54221</v>
      </c>
      <c r="P32" s="202">
        <v>19445</v>
      </c>
      <c r="Q32" s="202">
        <v>1691653</v>
      </c>
    </row>
    <row r="33" spans="4:17" ht="18.75">
      <c r="D33" s="32" t="s">
        <v>53</v>
      </c>
      <c r="E33" s="202">
        <v>341189</v>
      </c>
      <c r="F33" s="202">
        <v>331740</v>
      </c>
      <c r="G33" s="202">
        <v>309643</v>
      </c>
      <c r="H33" s="202">
        <v>315829</v>
      </c>
      <c r="I33" s="202">
        <v>308475</v>
      </c>
      <c r="J33" s="202">
        <v>283499</v>
      </c>
      <c r="K33" s="202">
        <v>234844</v>
      </c>
      <c r="L33" s="202">
        <v>217443</v>
      </c>
      <c r="M33" s="202">
        <v>191378</v>
      </c>
      <c r="N33" s="202">
        <v>141325</v>
      </c>
      <c r="O33" s="202">
        <v>82527</v>
      </c>
      <c r="P33" s="202">
        <v>30452</v>
      </c>
      <c r="Q33" s="202">
        <v>2788344</v>
      </c>
    </row>
    <row r="34" spans="4:17" ht="18.75">
      <c r="D34" s="32" t="s">
        <v>54</v>
      </c>
      <c r="E34" s="202">
        <v>1366439</v>
      </c>
      <c r="F34" s="202">
        <v>1345129</v>
      </c>
      <c r="G34" s="202">
        <v>1331846</v>
      </c>
      <c r="H34" s="202">
        <v>1347870</v>
      </c>
      <c r="I34" s="202">
        <v>1267052</v>
      </c>
      <c r="J34" s="202">
        <v>1227870</v>
      </c>
      <c r="K34" s="202">
        <v>1157275</v>
      </c>
      <c r="L34" s="202">
        <v>1014743</v>
      </c>
      <c r="M34" s="202">
        <v>865081</v>
      </c>
      <c r="N34" s="202">
        <v>639974</v>
      </c>
      <c r="O34" s="202">
        <v>387243</v>
      </c>
      <c r="P34" s="202">
        <v>139022</v>
      </c>
      <c r="Q34" s="202">
        <v>12089544</v>
      </c>
    </row>
    <row r="35" spans="4:17" ht="18.75">
      <c r="D35" s="32" t="s">
        <v>55</v>
      </c>
      <c r="E35" s="202">
        <v>1858189</v>
      </c>
      <c r="F35" s="202">
        <v>1732827</v>
      </c>
      <c r="G35" s="202">
        <v>1623652</v>
      </c>
      <c r="H35" s="202">
        <v>1514666</v>
      </c>
      <c r="I35" s="202">
        <v>1467449</v>
      </c>
      <c r="J35" s="202">
        <v>1304028</v>
      </c>
      <c r="K35" s="202">
        <v>1163128</v>
      </c>
      <c r="L35" s="202">
        <v>954324</v>
      </c>
      <c r="M35" s="202">
        <v>767989</v>
      </c>
      <c r="N35" s="202">
        <v>581482</v>
      </c>
      <c r="O35" s="202">
        <v>353730</v>
      </c>
      <c r="P35" s="202">
        <v>120194</v>
      </c>
      <c r="Q35" s="202">
        <v>13441658</v>
      </c>
    </row>
    <row r="36" spans="4:17" ht="18.75">
      <c r="D36" s="32" t="s">
        <v>83</v>
      </c>
      <c r="E36" s="202">
        <v>6859</v>
      </c>
      <c r="F36" s="202">
        <v>10341</v>
      </c>
      <c r="G36" s="202">
        <v>11817</v>
      </c>
      <c r="H36" s="202">
        <v>15318</v>
      </c>
      <c r="I36" s="202">
        <v>15609</v>
      </c>
      <c r="J36" s="202">
        <v>14641</v>
      </c>
      <c r="K36" s="202">
        <v>19402</v>
      </c>
      <c r="L36" s="202">
        <v>17884</v>
      </c>
      <c r="M36" s="202">
        <v>16527</v>
      </c>
      <c r="N36" s="202">
        <v>17214</v>
      </c>
      <c r="O36" s="202">
        <v>10810</v>
      </c>
      <c r="P36" s="202">
        <v>2950</v>
      </c>
      <c r="Q36" s="202">
        <v>159372</v>
      </c>
    </row>
    <row r="37" spans="4:17" ht="18.75">
      <c r="D37" s="33" t="s">
        <v>56</v>
      </c>
      <c r="E37" s="203">
        <v>160624</v>
      </c>
      <c r="F37" s="203">
        <v>160069</v>
      </c>
      <c r="G37" s="203">
        <v>159107</v>
      </c>
      <c r="H37" s="203">
        <v>154971</v>
      </c>
      <c r="I37" s="203">
        <v>165305</v>
      </c>
      <c r="J37" s="203">
        <v>173088</v>
      </c>
      <c r="K37" s="203">
        <v>147645</v>
      </c>
      <c r="L37" s="203">
        <v>129361</v>
      </c>
      <c r="M37" s="203">
        <v>119660</v>
      </c>
      <c r="N37" s="203">
        <v>93041</v>
      </c>
      <c r="O37" s="203">
        <v>58752</v>
      </c>
      <c r="P37" s="203">
        <v>19444</v>
      </c>
      <c r="Q37" s="203">
        <v>1541067</v>
      </c>
    </row>
    <row r="38" spans="4:17" ht="18.75">
      <c r="D38" s="32" t="s">
        <v>57</v>
      </c>
      <c r="E38" s="202">
        <v>262898</v>
      </c>
      <c r="F38" s="202">
        <v>268948</v>
      </c>
      <c r="G38" s="202">
        <v>266422</v>
      </c>
      <c r="H38" s="202">
        <v>280515</v>
      </c>
      <c r="I38" s="202">
        <v>290661</v>
      </c>
      <c r="J38" s="202">
        <v>282841</v>
      </c>
      <c r="K38" s="202">
        <v>255126</v>
      </c>
      <c r="L38" s="202">
        <v>219934</v>
      </c>
      <c r="M38" s="202">
        <v>184923</v>
      </c>
      <c r="N38" s="202">
        <v>142902</v>
      </c>
      <c r="O38" s="202">
        <v>83174</v>
      </c>
      <c r="P38" s="202">
        <v>29853</v>
      </c>
      <c r="Q38" s="202">
        <v>2568197</v>
      </c>
    </row>
    <row r="39" spans="4:17" ht="18.75">
      <c r="D39" s="32" t="s">
        <v>58</v>
      </c>
      <c r="E39" s="202">
        <v>177053</v>
      </c>
      <c r="F39" s="202">
        <v>178970</v>
      </c>
      <c r="G39" s="202">
        <v>179077</v>
      </c>
      <c r="H39" s="202">
        <v>201625</v>
      </c>
      <c r="I39" s="202">
        <v>181059</v>
      </c>
      <c r="J39" s="202">
        <v>196686</v>
      </c>
      <c r="K39" s="202">
        <v>165069</v>
      </c>
      <c r="L39" s="202">
        <v>135704</v>
      </c>
      <c r="M39" s="202">
        <v>121050</v>
      </c>
      <c r="N39" s="202">
        <v>85347</v>
      </c>
      <c r="O39" s="202">
        <v>53901</v>
      </c>
      <c r="P39" s="202">
        <v>18705</v>
      </c>
      <c r="Q39" s="202">
        <v>1694246</v>
      </c>
    </row>
    <row r="40" spans="4:17" ht="18.75">
      <c r="D40" s="32" t="s">
        <v>59</v>
      </c>
      <c r="E40" s="202">
        <v>1060200</v>
      </c>
      <c r="F40" s="202">
        <v>1030236</v>
      </c>
      <c r="G40" s="202">
        <v>1048619</v>
      </c>
      <c r="H40" s="202">
        <v>1130495</v>
      </c>
      <c r="I40" s="202">
        <v>1034889</v>
      </c>
      <c r="J40" s="202">
        <v>997176</v>
      </c>
      <c r="K40" s="202">
        <v>886662</v>
      </c>
      <c r="L40" s="202">
        <v>738901</v>
      </c>
      <c r="M40" s="202">
        <v>625618</v>
      </c>
      <c r="N40" s="202">
        <v>466022</v>
      </c>
      <c r="O40" s="202">
        <v>273610</v>
      </c>
      <c r="P40" s="202">
        <v>93512</v>
      </c>
      <c r="Q40" s="202">
        <v>9385940</v>
      </c>
    </row>
    <row r="41" spans="4:17" ht="18.75">
      <c r="D41" s="32" t="s">
        <v>60</v>
      </c>
      <c r="E41" s="202">
        <v>291413</v>
      </c>
      <c r="F41" s="202">
        <v>284078</v>
      </c>
      <c r="G41" s="202">
        <v>284528</v>
      </c>
      <c r="H41" s="202">
        <v>294369</v>
      </c>
      <c r="I41" s="202">
        <v>291074</v>
      </c>
      <c r="J41" s="202">
        <v>304018</v>
      </c>
      <c r="K41" s="202">
        <v>290584</v>
      </c>
      <c r="L41" s="202">
        <v>277515</v>
      </c>
      <c r="M41" s="202">
        <v>242890</v>
      </c>
      <c r="N41" s="202">
        <v>198690</v>
      </c>
      <c r="O41" s="202">
        <v>121863</v>
      </c>
      <c r="P41" s="202">
        <v>43949</v>
      </c>
      <c r="Q41" s="202">
        <v>2924971</v>
      </c>
    </row>
    <row r="42" spans="4:17" ht="18.75">
      <c r="D42" s="32" t="s">
        <v>61</v>
      </c>
      <c r="E42" s="202">
        <v>196006</v>
      </c>
      <c r="F42" s="202">
        <v>207728</v>
      </c>
      <c r="G42" s="202">
        <v>217398</v>
      </c>
      <c r="H42" s="202">
        <v>219041</v>
      </c>
      <c r="I42" s="202">
        <v>228385</v>
      </c>
      <c r="J42" s="202">
        <v>242151</v>
      </c>
      <c r="K42" s="202">
        <v>230950</v>
      </c>
      <c r="L42" s="202">
        <v>202557</v>
      </c>
      <c r="M42" s="202">
        <v>166193</v>
      </c>
      <c r="N42" s="202">
        <v>126604</v>
      </c>
      <c r="O42" s="202">
        <v>80953</v>
      </c>
      <c r="P42" s="202">
        <v>29850</v>
      </c>
      <c r="Q42" s="202">
        <v>2147816</v>
      </c>
    </row>
    <row r="43" spans="4:17" ht="18.75">
      <c r="D43" s="32" t="s">
        <v>62</v>
      </c>
      <c r="E43" s="202">
        <v>3014436</v>
      </c>
      <c r="F43" s="202">
        <v>2866423</v>
      </c>
      <c r="G43" s="202">
        <v>2795536</v>
      </c>
      <c r="H43" s="202">
        <v>2842620</v>
      </c>
      <c r="I43" s="202">
        <v>2630647</v>
      </c>
      <c r="J43" s="202">
        <v>2444335</v>
      </c>
      <c r="K43" s="202">
        <v>2245983</v>
      </c>
      <c r="L43" s="202">
        <v>1947470</v>
      </c>
      <c r="M43" s="202">
        <v>1635931</v>
      </c>
      <c r="N43" s="202">
        <v>1211209</v>
      </c>
      <c r="O43" s="202">
        <v>722747</v>
      </c>
      <c r="P43" s="202">
        <v>255434</v>
      </c>
      <c r="Q43" s="202">
        <v>24612771</v>
      </c>
    </row>
    <row r="44" spans="4:17" ht="18.75">
      <c r="D44" s="32" t="s">
        <v>63</v>
      </c>
      <c r="E44" s="202">
        <v>162600</v>
      </c>
      <c r="F44" s="202">
        <v>170459</v>
      </c>
      <c r="G44" s="202">
        <v>166341</v>
      </c>
      <c r="H44" s="202">
        <v>194958</v>
      </c>
      <c r="I44" s="202">
        <v>180369</v>
      </c>
      <c r="J44" s="202">
        <v>186827</v>
      </c>
      <c r="K44" s="202">
        <v>173346</v>
      </c>
      <c r="L44" s="202">
        <v>155690</v>
      </c>
      <c r="M44" s="202">
        <v>137025</v>
      </c>
      <c r="N44" s="202">
        <v>103256</v>
      </c>
      <c r="O44" s="202">
        <v>65053</v>
      </c>
      <c r="P44" s="202">
        <v>25181</v>
      </c>
      <c r="Q44" s="202">
        <v>1721105</v>
      </c>
    </row>
    <row r="45" spans="4:17" ht="18.75">
      <c r="D45" s="32" t="s">
        <v>64</v>
      </c>
      <c r="E45" s="202">
        <v>311001</v>
      </c>
      <c r="F45" s="202">
        <v>301589</v>
      </c>
      <c r="G45" s="202">
        <v>282859</v>
      </c>
      <c r="H45" s="202">
        <v>288059</v>
      </c>
      <c r="I45" s="202">
        <v>284028</v>
      </c>
      <c r="J45" s="202">
        <v>298697</v>
      </c>
      <c r="K45" s="202">
        <v>271990</v>
      </c>
      <c r="L45" s="202">
        <v>268334</v>
      </c>
      <c r="M45" s="202">
        <v>240464</v>
      </c>
      <c r="N45" s="202">
        <v>197852</v>
      </c>
      <c r="O45" s="202">
        <v>126104</v>
      </c>
      <c r="P45" s="202">
        <v>43321</v>
      </c>
      <c r="Q45" s="202">
        <v>2914298</v>
      </c>
    </row>
    <row r="46" spans="4:17" ht="18.75">
      <c r="D46" s="32" t="s">
        <v>66</v>
      </c>
      <c r="E46" s="202">
        <v>133551</v>
      </c>
      <c r="F46" s="202">
        <v>146740</v>
      </c>
      <c r="G46" s="202">
        <v>150055</v>
      </c>
      <c r="H46" s="202">
        <v>168928</v>
      </c>
      <c r="I46" s="202">
        <v>164453</v>
      </c>
      <c r="J46" s="202">
        <v>179299</v>
      </c>
      <c r="K46" s="202">
        <v>163697</v>
      </c>
      <c r="L46" s="202">
        <v>165662</v>
      </c>
      <c r="M46" s="202">
        <v>138002</v>
      </c>
      <c r="N46" s="202">
        <v>114616</v>
      </c>
      <c r="O46" s="202">
        <v>68086</v>
      </c>
      <c r="P46" s="202">
        <v>24719</v>
      </c>
      <c r="Q46" s="202">
        <v>1617808</v>
      </c>
    </row>
    <row r="47" spans="4:17" ht="18.75">
      <c r="D47" s="32" t="s">
        <v>65</v>
      </c>
      <c r="E47" s="202">
        <v>651823</v>
      </c>
      <c r="F47" s="202">
        <v>634563</v>
      </c>
      <c r="G47" s="202">
        <v>634105</v>
      </c>
      <c r="H47" s="202">
        <v>643884</v>
      </c>
      <c r="I47" s="202">
        <v>593027</v>
      </c>
      <c r="J47" s="202">
        <v>599515</v>
      </c>
      <c r="K47" s="202">
        <v>549606</v>
      </c>
      <c r="L47" s="202">
        <v>481253</v>
      </c>
      <c r="M47" s="202">
        <v>403952</v>
      </c>
      <c r="N47" s="202">
        <v>313445</v>
      </c>
      <c r="O47" s="202">
        <v>179752</v>
      </c>
      <c r="P47" s="202">
        <v>63862</v>
      </c>
      <c r="Q47" s="202">
        <v>5748787</v>
      </c>
    </row>
    <row r="48" spans="4:17" s="31" customFormat="1" ht="18.75">
      <c r="D48" s="32" t="s">
        <v>84</v>
      </c>
      <c r="E48" s="202">
        <v>787352</v>
      </c>
      <c r="F48" s="202">
        <v>800442</v>
      </c>
      <c r="G48" s="202">
        <v>781558</v>
      </c>
      <c r="H48" s="202">
        <v>841234</v>
      </c>
      <c r="I48" s="202">
        <v>812642</v>
      </c>
      <c r="J48" s="202">
        <v>796141</v>
      </c>
      <c r="K48" s="202">
        <v>699427</v>
      </c>
      <c r="L48" s="202">
        <v>622162</v>
      </c>
      <c r="M48" s="202">
        <v>544002</v>
      </c>
      <c r="N48" s="202">
        <v>394085</v>
      </c>
      <c r="O48" s="202">
        <v>234554</v>
      </c>
      <c r="P48" s="202">
        <v>83772</v>
      </c>
      <c r="Q48" s="202">
        <v>7397371</v>
      </c>
    </row>
    <row r="49" spans="4:17" ht="18.75">
      <c r="D49" s="32" t="s">
        <v>67</v>
      </c>
      <c r="E49" s="202">
        <v>313688</v>
      </c>
      <c r="F49" s="202">
        <v>303371</v>
      </c>
      <c r="G49" s="202">
        <v>313010</v>
      </c>
      <c r="H49" s="202">
        <v>285248</v>
      </c>
      <c r="I49" s="202">
        <v>269204</v>
      </c>
      <c r="J49" s="202">
        <v>272121</v>
      </c>
      <c r="K49" s="202">
        <v>250384</v>
      </c>
      <c r="L49" s="202">
        <v>226585</v>
      </c>
      <c r="M49" s="202">
        <v>206721</v>
      </c>
      <c r="N49" s="202">
        <v>150728</v>
      </c>
      <c r="O49" s="202">
        <v>87665</v>
      </c>
      <c r="P49" s="202">
        <v>33305</v>
      </c>
      <c r="Q49" s="202">
        <v>2712030</v>
      </c>
    </row>
    <row r="50" spans="4:17" ht="18.75">
      <c r="D50" s="33" t="s">
        <v>17</v>
      </c>
      <c r="E50" s="203">
        <v>36987371</v>
      </c>
      <c r="F50" s="203">
        <v>36713668</v>
      </c>
      <c r="G50" s="203">
        <v>36089150</v>
      </c>
      <c r="H50" s="203">
        <v>36770727</v>
      </c>
      <c r="I50" s="203">
        <v>35242106</v>
      </c>
      <c r="J50" s="203">
        <v>33774484</v>
      </c>
      <c r="K50" s="203">
        <v>30950374</v>
      </c>
      <c r="L50" s="203">
        <v>27505424</v>
      </c>
      <c r="M50" s="203">
        <v>23278565</v>
      </c>
      <c r="N50" s="203">
        <v>17404537</v>
      </c>
      <c r="O50" s="203">
        <v>10674572</v>
      </c>
      <c r="P50" s="203">
        <v>3889986</v>
      </c>
      <c r="Q50" s="203">
        <v>329280964</v>
      </c>
    </row>
    <row r="51" spans="4:17" ht="18.75">
      <c r="D51" s="1" t="s">
        <v>87</v>
      </c>
      <c r="F51" s="21"/>
      <c r="G51" s="21"/>
      <c r="H51" s="21"/>
      <c r="I51" s="21"/>
      <c r="J51" s="21"/>
    </row>
    <row r="52" spans="4:17">
      <c r="D52" s="1" t="s">
        <v>70</v>
      </c>
    </row>
    <row r="53" spans="4:17">
      <c r="D53" s="1" t="s">
        <v>390</v>
      </c>
    </row>
  </sheetData>
  <mergeCells count="1">
    <mergeCell ref="D7:Q7"/>
  </mergeCells>
  <phoneticPr fontId="3" type="noConversion"/>
  <pageMargins left="0.7" right="0.7" top="0.75" bottom="0.75" header="0.3" footer="0.3"/>
  <pageSetup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6</vt:i4>
      </vt:variant>
    </vt:vector>
  </HeadingPairs>
  <TitlesOfParts>
    <vt:vector size="43" baseType="lpstr">
      <vt:lpstr>INDICE</vt:lpstr>
      <vt:lpstr>III.1</vt:lpstr>
      <vt:lpstr>III.2</vt:lpstr>
      <vt:lpstr>III.3</vt:lpstr>
      <vt:lpstr>III.4</vt:lpstr>
      <vt:lpstr>III.5</vt:lpstr>
      <vt:lpstr>III.6</vt:lpstr>
      <vt:lpstr>III.7</vt:lpstr>
      <vt:lpstr>III.8</vt:lpstr>
      <vt:lpstr>III.9</vt:lpstr>
      <vt:lpstr>III.10</vt:lpstr>
      <vt:lpstr>III.11</vt:lpstr>
      <vt:lpstr>III.12</vt:lpstr>
      <vt:lpstr>III.13</vt:lpstr>
      <vt:lpstr>III.14</vt:lpstr>
      <vt:lpstr>III.15</vt:lpstr>
      <vt:lpstr>III.16</vt:lpstr>
      <vt:lpstr>III.17</vt:lpstr>
      <vt:lpstr>III.18</vt:lpstr>
      <vt:lpstr>III.19</vt:lpstr>
      <vt:lpstr>III.20</vt:lpstr>
      <vt:lpstr>III.21</vt:lpstr>
      <vt:lpstr>III.22</vt:lpstr>
      <vt:lpstr>III.23</vt:lpstr>
      <vt:lpstr>III.24</vt:lpstr>
      <vt:lpstr>III.25</vt:lpstr>
      <vt:lpstr>III.26</vt:lpstr>
      <vt:lpstr>III.27</vt:lpstr>
      <vt:lpstr>III.28</vt:lpstr>
      <vt:lpstr>III.29</vt:lpstr>
      <vt:lpstr>III.30</vt:lpstr>
      <vt:lpstr>III.31</vt:lpstr>
      <vt:lpstr>III.32</vt:lpstr>
      <vt:lpstr>III.33</vt:lpstr>
      <vt:lpstr>III.34</vt:lpstr>
      <vt:lpstr>III.35</vt:lpstr>
      <vt:lpstr>III.36</vt:lpstr>
      <vt:lpstr>III.29!Área_de_impresión</vt:lpstr>
      <vt:lpstr>III.30!Área_de_impresión</vt:lpstr>
      <vt:lpstr>III.31!Área_de_impresión</vt:lpstr>
      <vt:lpstr>III.32!Área_de_impresión</vt:lpstr>
      <vt:lpstr>III.33!Área_de_impresión</vt:lpstr>
      <vt:lpstr>III.1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ssocial</dc:creator>
  <cp:lastModifiedBy>Brenda Susana Figueroa Ramírez</cp:lastModifiedBy>
  <cp:lastPrinted>2019-09-05T17:47:34Z</cp:lastPrinted>
  <dcterms:created xsi:type="dcterms:W3CDTF">2017-03-27T17:37:17Z</dcterms:created>
  <dcterms:modified xsi:type="dcterms:W3CDTF">2020-11-18T16:55:04Z</dcterms:modified>
</cp:coreProperties>
</file>